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Template 1" sheetId="1" r:id="rId3"/>
    <sheet state="visible" name="Odpovědi formuláře 1" sheetId="2" r:id="rId4"/>
    <sheet state="visible" name="odpovědi - email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1">
      <text>
        <t xml:space="preserve">This column is needed by the formMule Add-on</t>
      </text>
    </comment>
  </commentList>
</comments>
</file>

<file path=xl/sharedStrings.xml><?xml version="1.0" encoding="utf-8"?>
<sst xmlns="http://schemas.openxmlformats.org/spreadsheetml/2006/main" count="358" uniqueCount="226">
  <si>
    <t>Časová značka</t>
  </si>
  <si>
    <t>Příjmení</t>
  </si>
  <si>
    <t>Jméno</t>
  </si>
  <si>
    <t>E-mail</t>
  </si>
  <si>
    <t>Pohlaví</t>
  </si>
  <si>
    <t>Město bydliště</t>
  </si>
  <si>
    <t>Rok narození</t>
  </si>
  <si>
    <t>Klub</t>
  </si>
  <si>
    <t>Trasa</t>
  </si>
  <si>
    <t>To:</t>
  </si>
  <si>
    <t>Merle</t>
  </si>
  <si>
    <t>&lt;&lt;E-mail&gt;&gt;</t>
  </si>
  <si>
    <t>&lt;--Required: Use a single email address or comma separated email addresses, or use email tokens from the list below.</t>
  </si>
  <si>
    <t>Jakub</t>
  </si>
  <si>
    <t>komeklub@gmail.com</t>
  </si>
  <si>
    <t>Muž</t>
  </si>
  <si>
    <t>Kraslice</t>
  </si>
  <si>
    <t>KOME klub Kraslice</t>
  </si>
  <si>
    <t>CC:</t>
  </si>
  <si>
    <t>10 km</t>
  </si>
  <si>
    <t>Hrnková</t>
  </si>
  <si>
    <t>&lt;--Optional: Use a single email address or comma separated email addresses, or use email tokens from the list below.</t>
  </si>
  <si>
    <t>Veronika</t>
  </si>
  <si>
    <t>Hrnkova.Veronika@gmail.com</t>
  </si>
  <si>
    <t>Žena</t>
  </si>
  <si>
    <t>BCC:</t>
  </si>
  <si>
    <t>Karlovy Vary</t>
  </si>
  <si>
    <t>Centrum pro dítě a rodinu Valika, z.s.</t>
  </si>
  <si>
    <t>5 km</t>
  </si>
  <si>
    <t>Najman</t>
  </si>
  <si>
    <t>Petr</t>
  </si>
  <si>
    <t>petr87@centrum.cz</t>
  </si>
  <si>
    <t>Reply-to:</t>
  </si>
  <si>
    <t>Horní Slavkov</t>
  </si>
  <si>
    <t>&lt;--Optional: Use a single valid email or email token from the list below. Even when this is set, sender address will always appear as the installer of this script.</t>
  </si>
  <si>
    <t>Svobodová</t>
  </si>
  <si>
    <t>Kateřina</t>
  </si>
  <si>
    <t>svobodova.kaca@gmail.com</t>
  </si>
  <si>
    <t>Subject:</t>
  </si>
  <si>
    <t>Kraslická desítka 2019</t>
  </si>
  <si>
    <t>&lt;--Use tokens below for dynamic values.</t>
  </si>
  <si>
    <t>Rint</t>
  </si>
  <si>
    <t>Hynek</t>
  </si>
  <si>
    <t>Id</t>
  </si>
  <si>
    <t>Body:</t>
  </si>
  <si>
    <t>Dobrý den,
právě jste se zaregistrovali do závodu Kraslická desítka s následujícími údaji:
Jméno: &lt;&lt;Jméno&gt;&gt;
Příjmení: &lt;&lt;Příjmení&gt;&gt;
Město bydliště: &lt;&lt;Město bydliště&gt;&gt;
Rok narození: &lt;&lt;Rok narození&gt;&gt;
Trasa: &lt;&lt;Trasa&gt;&gt;
Startovné je 100 Kč při platbě převodem a 200 Kč na místě.
Variabilní symbol pro platbu startovného převodem je: 
2019&lt;&lt;Id&gt;&gt;
Platbu zasílejte na účet číslo:
107-8780240297/0100
Děkujeme!
S pozdravem
Nadační Fond Ještěřice</t>
  </si>
  <si>
    <t>Bračková</t>
  </si>
  <si>
    <t>Translate code:</t>
  </si>
  <si>
    <t>Ljuba</t>
  </si>
  <si>
    <t>brackova@valika.cz</t>
  </si>
  <si>
    <t>&lt;--Optional: E.g. 'es' for Spanish. Use token for dynamic value. Value must be available in Google Translate: https://developers.google.com/translate/v2/using_rest#language-params</t>
  </si>
  <si>
    <t>Available tags:</t>
  </si>
  <si>
    <t>&lt;&lt;Časová značka&gt;&gt;</t>
  </si>
  <si>
    <t>Herinková</t>
  </si>
  <si>
    <t>Daniela</t>
  </si>
  <si>
    <t>&lt;&lt;Příjmení&gt;&gt;</t>
  </si>
  <si>
    <t>dani.herinkova@seznam.cz</t>
  </si>
  <si>
    <t>Chodov</t>
  </si>
  <si>
    <t>&lt;&lt;Jméno&gt;&gt;</t>
  </si>
  <si>
    <t>Kategorie</t>
  </si>
  <si>
    <t>Dvořáková</t>
  </si>
  <si>
    <t>Lenka</t>
  </si>
  <si>
    <t>Lenka2dvorak@email.cz</t>
  </si>
  <si>
    <t>&lt;&lt;Pohlaví&gt;&gt;</t>
  </si>
  <si>
    <t>Chodov u KV</t>
  </si>
  <si>
    <t>&lt;&lt;Město bydliště&gt;&gt;</t>
  </si>
  <si>
    <t>&lt;&lt;Rok narození&gt;&gt;</t>
  </si>
  <si>
    <t xml:space="preserve">Orgonik </t>
  </si>
  <si>
    <t>&lt;&lt;Klub&gt;&gt;</t>
  </si>
  <si>
    <t xml:space="preserve">Kamil </t>
  </si>
  <si>
    <t xml:space="preserve">Kamas@centrum.cz </t>
  </si>
  <si>
    <t xml:space="preserve">Kraslice </t>
  </si>
  <si>
    <t>&lt;&lt;Trasa&gt;&gt;</t>
  </si>
  <si>
    <t>&lt;&lt;Id&gt;&gt;</t>
  </si>
  <si>
    <t>Hrubá</t>
  </si>
  <si>
    <t>Vendula</t>
  </si>
  <si>
    <t>&lt;&lt;Kategorie&gt;&gt;</t>
  </si>
  <si>
    <t>wendy.hruba@seznam.cz</t>
  </si>
  <si>
    <t>Template 1 - Send Status</t>
  </si>
  <si>
    <t>Hilko</t>
  </si>
  <si>
    <t>Michal</t>
  </si>
  <si>
    <t>Michal.hilko@seznam.cz</t>
  </si>
  <si>
    <t>Rotava</t>
  </si>
  <si>
    <t>Rotavské pahorky</t>
  </si>
  <si>
    <t>Hamata</t>
  </si>
  <si>
    <t>Lukáš</t>
  </si>
  <si>
    <t>bhamata@seznam.cz</t>
  </si>
  <si>
    <t>Ostrov</t>
  </si>
  <si>
    <t>Triatlet K.Vary</t>
  </si>
  <si>
    <t>Richterová</t>
  </si>
  <si>
    <t>lenirich@seznam.cz</t>
  </si>
  <si>
    <t>Bukovany 158</t>
  </si>
  <si>
    <t>Plášilová</t>
  </si>
  <si>
    <t>Jindřiška</t>
  </si>
  <si>
    <t>plasilovajindr@seznam.cz</t>
  </si>
  <si>
    <t>Vrba</t>
  </si>
  <si>
    <t>Karel</t>
  </si>
  <si>
    <t>Vrbaka30@seznam.cz</t>
  </si>
  <si>
    <t>Habartov</t>
  </si>
  <si>
    <t>Ak Habartov</t>
  </si>
  <si>
    <t>Jiří</t>
  </si>
  <si>
    <t>Novotný</t>
  </si>
  <si>
    <t>jnovotny84@gmail.com</t>
  </si>
  <si>
    <t>Sokolov</t>
  </si>
  <si>
    <t>Rozběhnito.cz</t>
  </si>
  <si>
    <t>David</t>
  </si>
  <si>
    <t>Raclavský</t>
  </si>
  <si>
    <t>dav.e@seznam.cz</t>
  </si>
  <si>
    <t>Cheb</t>
  </si>
  <si>
    <t>Benedikt</t>
  </si>
  <si>
    <t>Jan</t>
  </si>
  <si>
    <t xml:space="preserve">benediktjan@seznam.cz </t>
  </si>
  <si>
    <t>Pokorný</t>
  </si>
  <si>
    <t>Josef</t>
  </si>
  <si>
    <t>hajpokorni@seznam.cz</t>
  </si>
  <si>
    <t>Rptava</t>
  </si>
  <si>
    <t>Kreml</t>
  </si>
  <si>
    <t xml:space="preserve">Zdenek </t>
  </si>
  <si>
    <t>zdenekkreml@gmail.com</t>
  </si>
  <si>
    <t>Šimek</t>
  </si>
  <si>
    <t>Milan</t>
  </si>
  <si>
    <t>simano02@seznam.cz</t>
  </si>
  <si>
    <t>Lemry líný Sokolov</t>
  </si>
  <si>
    <t>Vlachovská</t>
  </si>
  <si>
    <t>Jitka</t>
  </si>
  <si>
    <t>Vojáčková</t>
  </si>
  <si>
    <t>Zina</t>
  </si>
  <si>
    <t>chalupa103@seznam.cz</t>
  </si>
  <si>
    <t>Stříbrná 103</t>
  </si>
  <si>
    <t>Vojaja team</t>
  </si>
  <si>
    <t>Vojáček</t>
  </si>
  <si>
    <t xml:space="preserve">Hrušková </t>
  </si>
  <si>
    <t>Romana</t>
  </si>
  <si>
    <t>rhruskova@email.cz</t>
  </si>
  <si>
    <t>Krajníková</t>
  </si>
  <si>
    <t>Věra</t>
  </si>
  <si>
    <t>deuna@centrum.cz</t>
  </si>
  <si>
    <t>Horal Stříbrná</t>
  </si>
  <si>
    <t>Schwalbe</t>
  </si>
  <si>
    <t>Ulrike</t>
  </si>
  <si>
    <t>ulrike_schwalbe@web.de</t>
  </si>
  <si>
    <t>Plauen</t>
  </si>
  <si>
    <t>ASC Marktrodach</t>
  </si>
  <si>
    <t>VYLETA</t>
  </si>
  <si>
    <t>JAKUB</t>
  </si>
  <si>
    <t>vyletakarel@seznam.cz</t>
  </si>
  <si>
    <t>KRASLICE</t>
  </si>
  <si>
    <t>KOME KLUB KRASLICE</t>
  </si>
  <si>
    <t>KAREL</t>
  </si>
  <si>
    <t>Havlíček</t>
  </si>
  <si>
    <t>havlicek@aceskv.cz</t>
  </si>
  <si>
    <t xml:space="preserve">Hájek </t>
  </si>
  <si>
    <t>ACES Team K.Vary</t>
  </si>
  <si>
    <t>Ševčíková</t>
  </si>
  <si>
    <t>Anežka</t>
  </si>
  <si>
    <t>anyzek.sevcikova@seznam.cz</t>
  </si>
  <si>
    <t>Perštejn</t>
  </si>
  <si>
    <t>19.01.2001</t>
  </si>
  <si>
    <t>Maxa</t>
  </si>
  <si>
    <t>janmaxa12@gmail.com</t>
  </si>
  <si>
    <t>Lomnice</t>
  </si>
  <si>
    <t>Moulisová</t>
  </si>
  <si>
    <t>Schauer.Jitka@seznam.cz</t>
  </si>
  <si>
    <t xml:space="preserve">Novotná </t>
  </si>
  <si>
    <t xml:space="preserve">Květa </t>
  </si>
  <si>
    <t>Kvetan@seznam.cz</t>
  </si>
  <si>
    <t xml:space="preserve">Březová </t>
  </si>
  <si>
    <t>Šperňáková</t>
  </si>
  <si>
    <t>Nela</t>
  </si>
  <si>
    <t>n.spernakova@seznam.cz</t>
  </si>
  <si>
    <t>Centrum pro dítě a rodinu Valika</t>
  </si>
  <si>
    <t>Krásný</t>
  </si>
  <si>
    <t>krasny6@seznam.cz</t>
  </si>
  <si>
    <t>Bobenič</t>
  </si>
  <si>
    <t>bobenic.j@seznam.cz</t>
  </si>
  <si>
    <t>Bobíci</t>
  </si>
  <si>
    <t>Bobeničová</t>
  </si>
  <si>
    <t>Ingrid</t>
  </si>
  <si>
    <t>Filingr</t>
  </si>
  <si>
    <t>Čeněk</t>
  </si>
  <si>
    <t>bezec.cf@centrum.cz</t>
  </si>
  <si>
    <t>Kadaň</t>
  </si>
  <si>
    <t>Běžecký klub F - C Kadaň</t>
  </si>
  <si>
    <t xml:space="preserve">Švecová </t>
  </si>
  <si>
    <t>Monika</t>
  </si>
  <si>
    <t>monsve91@gmail.com</t>
  </si>
  <si>
    <t>7/10/2019 5:54:45, email sent from nf.jesterice@gmail.com to komeklub@gmail.com</t>
  </si>
  <si>
    <t>7/17/2019 14:06:39, email sent from nf.jesterice@gmail.com to Hrnkova.Veronika@gmail.com</t>
  </si>
  <si>
    <t>7/17/2019 14:07:37, email sent from nf.jesterice@gmail.com to petr87@centrum.cz</t>
  </si>
  <si>
    <t>7/17/2019 14:09:10, email sent from nf.jesterice@gmail.com to svobodova.kaca@gmail.com</t>
  </si>
  <si>
    <t>7/17/2019 14:10:30, email sent from nf.jesterice@gmail.com to Hrnkova.Veronika@gmail.com</t>
  </si>
  <si>
    <t>7/17/2019 14:17:44, email sent from nf.jesterice@gmail.com to brackova@valika.cz</t>
  </si>
  <si>
    <t>7/17/2019 14:23:14, email sent from nf.jesterice@gmail.com to dani.herinkova@seznam.cz</t>
  </si>
  <si>
    <t>7/22/2019 18:00:43, email sent from nf.jesterice@gmail.com to Lenka2dvorak@email.cz</t>
  </si>
  <si>
    <t>7/29/2019 9:57:47, email sent from nf.jesterice@gmail.com to Kamas@centrum.cz</t>
  </si>
  <si>
    <t>9/10/2019 19:16:14, email sent from nf.jesterice@gmail.com to wendy.hruba@seznam.cz</t>
  </si>
  <si>
    <t>9/18/2019 23:18:19, email sent from nf.jesterice@gmail.com to Michal.hilko@seznam.cz</t>
  </si>
  <si>
    <t>9/23/2019 20:22:49, email sent from nf.jesterice@gmail.com to bhamata@seznam.cz</t>
  </si>
  <si>
    <t>9/24/2019 16:40:18, email sent from nf.jesterice@gmail.com to lenirich@seznam.cz</t>
  </si>
  <si>
    <t>9/24/2019 19:56:18, email sent from nf.jesterice@gmail.com to plasilovajindr@seznam.cz</t>
  </si>
  <si>
    <t>9/24/2019 20:37:33, email sent from nf.jesterice@gmail.com to Vrbaka30@seznam.cz</t>
  </si>
  <si>
    <t>9/26/2019 11:33:43, email sent from nf.jesterice@gmail.com to jnovotny84@gmail.com</t>
  </si>
  <si>
    <t>9/26/2019 11:34:40, email sent from nf.jesterice@gmail.com to dav.e@seznam.cz</t>
  </si>
  <si>
    <t>9/27/2019 11:07:41, email sent from nf.jesterice@gmail.com to benediktjan@seznam.cz</t>
  </si>
  <si>
    <t>9/27/2019 16:23:01, email sent from nf.jesterice@gmail.com to hajpokorni@seznam.cz</t>
  </si>
  <si>
    <t>9/29/2019 19:23:10, email sent from nf.jesterice@gmail.com to zdenekkreml@gmail.com</t>
  </si>
  <si>
    <t>9/30/2019 12:15:46, email sent from nf.jesterice@gmail.com to simano02@seznam.cz</t>
  </si>
  <si>
    <t>9/30/2019 12:16:51, email sent from nf.jesterice@gmail.com to simano02@seznam.cz</t>
  </si>
  <si>
    <t>9/30/2019 13:04:13, email sent from nf.jesterice@gmail.com to chalupa103@seznam.cz</t>
  </si>
  <si>
    <t>9/30/2019 13:05:03, email sent from nf.jesterice@gmail.com to chalupa103@seznam.cz</t>
  </si>
  <si>
    <t>10/1/2019 21:38:13, email sent from nf.jesterice@gmail.com to rhruskova@email.cz</t>
  </si>
  <si>
    <t>10/4/2019 9:29:45, email sent from nf.jesterice@gmail.com to deuna@centrum.cz</t>
  </si>
  <si>
    <t>10/6/2019 15:10:28, email sent from nf.jesterice@gmail.com to ulrike_schwalbe@web.de</t>
  </si>
  <si>
    <t>10/7/2019 20:23:36, email sent from nf.jesterice@gmail.com to vyletakarel@seznam.cz</t>
  </si>
  <si>
    <t>10/7/2019 20:24:53, email sent from nf.jesterice@gmail.com to vyletakarel@seznam.cz</t>
  </si>
  <si>
    <t>10/8/2019 14:16:52, email sent from nf.jesterice@gmail.com to havlicek@aceskv.cz</t>
  </si>
  <si>
    <t>10/8/2019 20:30:20, email sent from nf.jesterice@gmail.com to anyzek.sevcikova@seznam.cz</t>
  </si>
  <si>
    <t>10/8/2019 20:46:01, email sent from nf.jesterice@gmail.com to janmaxa12@gmail.com</t>
  </si>
  <si>
    <t>10/8/2019 21:12:00, email sent from nf.jesterice@gmail.com to Schauer.Jitka@seznam.cz</t>
  </si>
  <si>
    <t>10/9/2019 11:53:02, email sent from nf.jesterice@gmail.com to Kvetan@seznam.cz</t>
  </si>
  <si>
    <t>10/9/2019 15:02:27, email sent from nf.jesterice@gmail.com to n.spernakova@seznam.cz</t>
  </si>
  <si>
    <t>10/9/2019 15:05:19, email sent from nf.jesterice@gmail.com to krasny6@seznam.cz</t>
  </si>
  <si>
    <t>10/10/2019 12:06:37, email sent from nf.jesterice@gmail.com to bobenic.j@seznam.cz</t>
  </si>
  <si>
    <t>10/10/2019 12:07:27, email sent from nf.jesterice@gmail.com to bobenic.j@seznam.cz</t>
  </si>
  <si>
    <t>10/10/2019 15:16:47, email sent from nf.jesterice@gmail.com to bezec.cf@centrum.cz</t>
  </si>
  <si>
    <t>10/11/2019 12:02:59, email sent from nf.jesterice@gmail.com to monsve91@gmail.com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</si>
</sst>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6">
    <font>
      <sz val="10.0"/>
      <color rgb="FF000000"/>
      <name val="Arial"/>
    </font>
    <font/>
    <font>
      <name val="Arial"/>
    </font>
    <font>
      <b/>
      <color rgb="FFFFFFFF"/>
      <name val="Arial"/>
    </font>
    <font>
      <color rgb="FF000000"/>
      <name val="Arial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2" fontId="1" numFmtId="0" xfId="0" applyAlignment="1" applyFill="1" applyFont="1">
      <alignment horizontal="right"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vertical="bottom"/>
    </xf>
    <xf borderId="0" fillId="3" fontId="3" numFmtId="0" xfId="0" applyAlignment="1" applyFill="1" applyFont="1">
      <alignment readingOrder="0" shrinkToFit="0" vertical="bottom" wrapText="1"/>
    </xf>
    <xf borderId="0" fillId="0" fontId="1" numFmtId="164" xfId="0" applyFont="1" applyNumberFormat="1"/>
    <xf quotePrefix="1" borderId="0" fillId="0" fontId="1" numFmtId="0" xfId="0" applyAlignment="1" applyFont="1">
      <alignment readingOrder="0"/>
    </xf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50.14"/>
    <col customWidth="1" min="3" max="3" width="64.43"/>
  </cols>
  <sheetData>
    <row r="1">
      <c r="A1" s="2" t="s">
        <v>9</v>
      </c>
      <c r="B1" s="3" t="s">
        <v>11</v>
      </c>
      <c r="C1" s="5" t="s">
        <v>12</v>
      </c>
    </row>
    <row r="2">
      <c r="A2" s="2" t="s">
        <v>18</v>
      </c>
      <c r="B2" s="6"/>
      <c r="C2" s="5" t="s">
        <v>21</v>
      </c>
    </row>
    <row r="3">
      <c r="A3" s="2" t="s">
        <v>25</v>
      </c>
      <c r="B3" s="6"/>
      <c r="C3" s="5" t="s">
        <v>21</v>
      </c>
    </row>
    <row r="4">
      <c r="A4" s="2" t="s">
        <v>32</v>
      </c>
      <c r="B4" s="6"/>
      <c r="C4" s="5" t="s">
        <v>34</v>
      </c>
    </row>
    <row r="5">
      <c r="A5" s="2" t="s">
        <v>38</v>
      </c>
      <c r="B5" s="3" t="s">
        <v>39</v>
      </c>
      <c r="C5" s="5" t="s">
        <v>40</v>
      </c>
    </row>
    <row r="6" ht="187.5" customHeight="1">
      <c r="A6" s="2" t="s">
        <v>44</v>
      </c>
      <c r="B6" s="3" t="s">
        <v>45</v>
      </c>
      <c r="C6" s="5" t="s">
        <v>40</v>
      </c>
    </row>
    <row r="7">
      <c r="A7" s="2" t="s">
        <v>47</v>
      </c>
      <c r="B7" s="6"/>
      <c r="C7" s="5" t="s">
        <v>50</v>
      </c>
    </row>
    <row r="8">
      <c r="A8" s="2" t="s">
        <v>51</v>
      </c>
      <c r="B8" s="4" t="s">
        <v>52</v>
      </c>
    </row>
    <row r="9">
      <c r="B9" s="4" t="s">
        <v>55</v>
      </c>
    </row>
    <row r="10">
      <c r="B10" s="4" t="s">
        <v>58</v>
      </c>
    </row>
    <row r="11">
      <c r="B11" s="4" t="s">
        <v>11</v>
      </c>
    </row>
    <row r="12">
      <c r="B12" s="4" t="s">
        <v>63</v>
      </c>
    </row>
    <row r="13">
      <c r="B13" s="4" t="s">
        <v>65</v>
      </c>
    </row>
    <row r="14">
      <c r="B14" s="4" t="s">
        <v>66</v>
      </c>
    </row>
    <row r="15">
      <c r="B15" s="4" t="s">
        <v>68</v>
      </c>
    </row>
    <row r="16">
      <c r="B16" s="4" t="s">
        <v>72</v>
      </c>
    </row>
    <row r="17">
      <c r="B17" s="4" t="s">
        <v>73</v>
      </c>
    </row>
    <row r="18">
      <c r="B18" s="4" t="s">
        <v>76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5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>
      <c r="A2" s="1">
        <v>43656.24627133102</v>
      </c>
      <c r="B2" s="4" t="s">
        <v>10</v>
      </c>
      <c r="C2" s="4" t="s">
        <v>13</v>
      </c>
      <c r="D2" s="4" t="s">
        <v>14</v>
      </c>
      <c r="E2" s="4" t="s">
        <v>15</v>
      </c>
      <c r="F2" s="4" t="s">
        <v>16</v>
      </c>
      <c r="G2" s="4">
        <v>1987.0</v>
      </c>
      <c r="H2" s="4" t="s">
        <v>17</v>
      </c>
      <c r="I2" s="4" t="s">
        <v>19</v>
      </c>
    </row>
    <row r="3">
      <c r="A3" s="1">
        <v>43663.58784461806</v>
      </c>
      <c r="B3" s="4" t="s">
        <v>20</v>
      </c>
      <c r="C3" s="4" t="s">
        <v>22</v>
      </c>
      <c r="D3" s="4" t="s">
        <v>23</v>
      </c>
      <c r="E3" s="4" t="s">
        <v>24</v>
      </c>
      <c r="F3" s="4" t="s">
        <v>26</v>
      </c>
      <c r="G3" s="4">
        <v>1991.0</v>
      </c>
      <c r="H3" s="4" t="s">
        <v>27</v>
      </c>
      <c r="I3" s="4" t="s">
        <v>28</v>
      </c>
    </row>
    <row r="4">
      <c r="A4" s="1">
        <v>43663.58854188657</v>
      </c>
      <c r="B4" s="4" t="s">
        <v>29</v>
      </c>
      <c r="C4" s="4" t="s">
        <v>30</v>
      </c>
      <c r="D4" s="4" t="s">
        <v>31</v>
      </c>
      <c r="E4" s="4" t="s">
        <v>15</v>
      </c>
      <c r="F4" s="4" t="s">
        <v>33</v>
      </c>
      <c r="G4" s="4">
        <v>1987.0</v>
      </c>
      <c r="H4" s="4" t="s">
        <v>27</v>
      </c>
      <c r="I4" s="4" t="s">
        <v>28</v>
      </c>
    </row>
    <row r="5">
      <c r="A5" s="1">
        <v>43663.58963598379</v>
      </c>
      <c r="B5" s="4" t="s">
        <v>35</v>
      </c>
      <c r="C5" s="4" t="s">
        <v>36</v>
      </c>
      <c r="D5" s="4" t="s">
        <v>37</v>
      </c>
      <c r="E5" s="4" t="s">
        <v>24</v>
      </c>
      <c r="F5" s="4" t="s">
        <v>26</v>
      </c>
      <c r="G5" s="4">
        <v>1987.0</v>
      </c>
      <c r="H5" s="4" t="s">
        <v>27</v>
      </c>
      <c r="I5" s="4" t="s">
        <v>28</v>
      </c>
    </row>
    <row r="6">
      <c r="A6" s="1">
        <v>43663.59055252315</v>
      </c>
      <c r="B6" s="4" t="s">
        <v>41</v>
      </c>
      <c r="C6" s="4" t="s">
        <v>42</v>
      </c>
      <c r="D6" s="4" t="s">
        <v>23</v>
      </c>
      <c r="E6" s="4" t="s">
        <v>15</v>
      </c>
      <c r="F6" s="4" t="s">
        <v>26</v>
      </c>
      <c r="G6" s="4">
        <v>1996.0</v>
      </c>
      <c r="H6" s="4" t="s">
        <v>27</v>
      </c>
      <c r="I6" s="4" t="s">
        <v>19</v>
      </c>
    </row>
    <row r="7">
      <c r="A7" s="1">
        <v>43663.595570405094</v>
      </c>
      <c r="B7" s="4" t="s">
        <v>46</v>
      </c>
      <c r="C7" s="4" t="s">
        <v>48</v>
      </c>
      <c r="D7" s="4" t="s">
        <v>49</v>
      </c>
      <c r="E7" s="4" t="s">
        <v>24</v>
      </c>
      <c r="F7" s="4" t="s">
        <v>33</v>
      </c>
      <c r="G7" s="4">
        <v>1973.0</v>
      </c>
      <c r="H7" s="4" t="s">
        <v>27</v>
      </c>
      <c r="I7" s="4" t="s">
        <v>28</v>
      </c>
    </row>
    <row r="8">
      <c r="A8" s="1">
        <v>43663.599401307874</v>
      </c>
      <c r="B8" s="4" t="s">
        <v>53</v>
      </c>
      <c r="C8" s="4" t="s">
        <v>54</v>
      </c>
      <c r="D8" s="4" t="s">
        <v>56</v>
      </c>
      <c r="E8" s="4" t="s">
        <v>24</v>
      </c>
      <c r="F8" s="4" t="s">
        <v>57</v>
      </c>
      <c r="G8" s="4">
        <v>1977.0</v>
      </c>
      <c r="I8" s="4" t="s">
        <v>28</v>
      </c>
    </row>
    <row r="9">
      <c r="A9" s="1">
        <v>43668.75039215278</v>
      </c>
      <c r="B9" s="4" t="s">
        <v>60</v>
      </c>
      <c r="C9" s="4" t="s">
        <v>61</v>
      </c>
      <c r="D9" s="4" t="s">
        <v>62</v>
      </c>
      <c r="E9" s="4" t="s">
        <v>24</v>
      </c>
      <c r="F9" s="4" t="s">
        <v>64</v>
      </c>
      <c r="G9" s="4">
        <v>1985.0</v>
      </c>
      <c r="I9" s="4" t="s">
        <v>19</v>
      </c>
    </row>
    <row r="10">
      <c r="A10" s="1">
        <v>43675.415041458335</v>
      </c>
      <c r="B10" s="4" t="s">
        <v>67</v>
      </c>
      <c r="C10" s="4" t="s">
        <v>69</v>
      </c>
      <c r="D10" s="4" t="s">
        <v>70</v>
      </c>
      <c r="E10" s="4" t="s">
        <v>15</v>
      </c>
      <c r="F10" s="4" t="s">
        <v>71</v>
      </c>
      <c r="G10" s="4">
        <v>1985.0</v>
      </c>
      <c r="I10" s="4" t="s">
        <v>19</v>
      </c>
    </row>
    <row r="11">
      <c r="A11" s="1">
        <v>43718.80284369213</v>
      </c>
      <c r="B11" s="4" t="s">
        <v>74</v>
      </c>
      <c r="C11" s="4" t="s">
        <v>75</v>
      </c>
      <c r="D11" s="4" t="s">
        <v>77</v>
      </c>
      <c r="E11" s="4" t="s">
        <v>24</v>
      </c>
      <c r="F11" s="4" t="s">
        <v>16</v>
      </c>
      <c r="G11" s="4">
        <v>1983.0</v>
      </c>
      <c r="I11" s="4" t="s">
        <v>28</v>
      </c>
    </row>
    <row r="12">
      <c r="A12" s="1">
        <v>43726.970948368056</v>
      </c>
      <c r="B12" s="4" t="s">
        <v>79</v>
      </c>
      <c r="C12" s="4" t="s">
        <v>80</v>
      </c>
      <c r="D12" s="4" t="s">
        <v>81</v>
      </c>
      <c r="E12" s="4" t="s">
        <v>15</v>
      </c>
      <c r="F12" s="4" t="s">
        <v>82</v>
      </c>
      <c r="G12" s="4">
        <v>1983.0</v>
      </c>
      <c r="H12" s="4" t="s">
        <v>83</v>
      </c>
      <c r="I12" s="4" t="s">
        <v>28</v>
      </c>
    </row>
    <row r="13">
      <c r="A13" s="1">
        <v>43731.84877840278</v>
      </c>
      <c r="B13" s="4" t="s">
        <v>84</v>
      </c>
      <c r="C13" s="4" t="s">
        <v>85</v>
      </c>
      <c r="D13" s="4" t="s">
        <v>86</v>
      </c>
      <c r="E13" s="4" t="s">
        <v>15</v>
      </c>
      <c r="F13" s="4" t="s">
        <v>87</v>
      </c>
      <c r="G13" s="4">
        <v>2004.0</v>
      </c>
      <c r="H13" s="4" t="s">
        <v>88</v>
      </c>
      <c r="I13" s="4" t="s">
        <v>28</v>
      </c>
    </row>
    <row r="14">
      <c r="A14" s="1">
        <v>43732.69454040509</v>
      </c>
      <c r="B14" s="4" t="s">
        <v>89</v>
      </c>
      <c r="C14" s="4" t="s">
        <v>61</v>
      </c>
      <c r="D14" s="4" t="s">
        <v>90</v>
      </c>
      <c r="E14" s="4" t="s">
        <v>24</v>
      </c>
      <c r="F14" s="4" t="s">
        <v>91</v>
      </c>
      <c r="G14" s="4">
        <v>1976.0</v>
      </c>
      <c r="I14" s="4" t="s">
        <v>19</v>
      </c>
    </row>
    <row r="15">
      <c r="A15" s="1">
        <v>43732.830647546296</v>
      </c>
      <c r="B15" s="4" t="s">
        <v>92</v>
      </c>
      <c r="C15" s="4" t="s">
        <v>93</v>
      </c>
      <c r="D15" s="4" t="s">
        <v>94</v>
      </c>
      <c r="E15" s="4" t="s">
        <v>24</v>
      </c>
      <c r="F15" s="4" t="s">
        <v>16</v>
      </c>
      <c r="G15" s="4">
        <v>1975.0</v>
      </c>
      <c r="I15" s="4" t="s">
        <v>19</v>
      </c>
    </row>
    <row r="16">
      <c r="A16" s="1">
        <v>43732.85931925926</v>
      </c>
      <c r="B16" s="4" t="s">
        <v>95</v>
      </c>
      <c r="C16" s="4" t="s">
        <v>96</v>
      </c>
      <c r="D16" s="4" t="s">
        <v>97</v>
      </c>
      <c r="E16" s="4" t="s">
        <v>15</v>
      </c>
      <c r="F16" s="4" t="s">
        <v>98</v>
      </c>
      <c r="G16" s="4">
        <v>1962.0</v>
      </c>
      <c r="H16" s="4" t="s">
        <v>99</v>
      </c>
      <c r="I16" s="4" t="s">
        <v>28</v>
      </c>
    </row>
    <row r="17">
      <c r="A17" s="1">
        <v>43734.481657881945</v>
      </c>
      <c r="B17" s="4" t="s">
        <v>100</v>
      </c>
      <c r="C17" s="4" t="s">
        <v>101</v>
      </c>
      <c r="D17" s="4" t="s">
        <v>102</v>
      </c>
      <c r="E17" s="4" t="s">
        <v>15</v>
      </c>
      <c r="F17" s="4" t="s">
        <v>103</v>
      </c>
      <c r="G17" s="4">
        <v>1984.0</v>
      </c>
      <c r="H17" s="4" t="s">
        <v>104</v>
      </c>
      <c r="I17" s="4" t="s">
        <v>19</v>
      </c>
    </row>
    <row r="18">
      <c r="A18" s="1">
        <v>43734.48234297454</v>
      </c>
      <c r="B18" s="4" t="s">
        <v>105</v>
      </c>
      <c r="C18" s="4" t="s">
        <v>106</v>
      </c>
      <c r="D18" s="4" t="s">
        <v>107</v>
      </c>
      <c r="E18" s="4" t="s">
        <v>15</v>
      </c>
      <c r="F18" s="4" t="s">
        <v>108</v>
      </c>
      <c r="G18" s="4">
        <v>1981.0</v>
      </c>
      <c r="H18" s="4" t="s">
        <v>104</v>
      </c>
      <c r="I18" s="4" t="s">
        <v>19</v>
      </c>
    </row>
    <row r="19">
      <c r="A19" s="1">
        <v>43735.46357619213</v>
      </c>
      <c r="B19" s="4" t="s">
        <v>109</v>
      </c>
      <c r="C19" s="4" t="s">
        <v>110</v>
      </c>
      <c r="D19" s="4" t="s">
        <v>111</v>
      </c>
      <c r="E19" s="4" t="s">
        <v>15</v>
      </c>
      <c r="F19" s="4" t="s">
        <v>98</v>
      </c>
      <c r="G19" s="4">
        <v>1976.0</v>
      </c>
      <c r="I19" s="4" t="s">
        <v>28</v>
      </c>
    </row>
    <row r="20">
      <c r="A20" s="1">
        <v>43735.682534328706</v>
      </c>
      <c r="B20" s="4" t="s">
        <v>112</v>
      </c>
      <c r="C20" s="4" t="s">
        <v>113</v>
      </c>
      <c r="D20" s="4" t="s">
        <v>114</v>
      </c>
      <c r="E20" s="4" t="s">
        <v>15</v>
      </c>
      <c r="F20" s="4" t="s">
        <v>115</v>
      </c>
      <c r="G20" s="4">
        <v>1946.0</v>
      </c>
      <c r="I20" s="4" t="s">
        <v>19</v>
      </c>
    </row>
    <row r="21">
      <c r="A21" s="1">
        <v>43737.80766766204</v>
      </c>
      <c r="B21" s="4" t="s">
        <v>116</v>
      </c>
      <c r="C21" s="4" t="s">
        <v>117</v>
      </c>
      <c r="D21" s="4" t="s">
        <v>118</v>
      </c>
      <c r="E21" s="4" t="s">
        <v>15</v>
      </c>
      <c r="F21" s="4" t="s">
        <v>103</v>
      </c>
      <c r="G21" s="4">
        <v>1975.0</v>
      </c>
      <c r="I21" s="4" t="s">
        <v>19</v>
      </c>
    </row>
    <row r="22">
      <c r="A22" s="1">
        <v>43738.51084527778</v>
      </c>
      <c r="B22" s="4" t="s">
        <v>119</v>
      </c>
      <c r="C22" s="4" t="s">
        <v>120</v>
      </c>
      <c r="D22" s="4" t="s">
        <v>121</v>
      </c>
      <c r="E22" s="4" t="s">
        <v>15</v>
      </c>
      <c r="F22" s="4" t="s">
        <v>103</v>
      </c>
      <c r="G22" s="4">
        <v>1974.0</v>
      </c>
      <c r="H22" s="4" t="s">
        <v>122</v>
      </c>
      <c r="I22" s="4" t="s">
        <v>28</v>
      </c>
    </row>
    <row r="23">
      <c r="A23" s="1">
        <v>43738.5116468287</v>
      </c>
      <c r="B23" s="4" t="s">
        <v>123</v>
      </c>
      <c r="C23" s="4" t="s">
        <v>124</v>
      </c>
      <c r="D23" s="4" t="s">
        <v>121</v>
      </c>
      <c r="E23" s="4" t="s">
        <v>24</v>
      </c>
      <c r="F23" s="4" t="s">
        <v>103</v>
      </c>
      <c r="G23" s="4">
        <v>1980.0</v>
      </c>
      <c r="H23" s="4" t="s">
        <v>122</v>
      </c>
      <c r="I23" s="4" t="s">
        <v>28</v>
      </c>
    </row>
    <row r="24">
      <c r="A24" s="1">
        <v>43738.54449696759</v>
      </c>
      <c r="B24" s="4" t="s">
        <v>125</v>
      </c>
      <c r="C24" s="4" t="s">
        <v>126</v>
      </c>
      <c r="D24" s="4" t="s">
        <v>127</v>
      </c>
      <c r="E24" s="4" t="s">
        <v>24</v>
      </c>
      <c r="F24" s="4" t="s">
        <v>128</v>
      </c>
      <c r="G24" s="4">
        <v>1972.0</v>
      </c>
      <c r="H24" s="4" t="s">
        <v>129</v>
      </c>
      <c r="I24" s="4" t="s">
        <v>28</v>
      </c>
    </row>
    <row r="25">
      <c r="A25" s="1">
        <v>43738.54512814815</v>
      </c>
      <c r="B25" s="4" t="s">
        <v>130</v>
      </c>
      <c r="C25" s="4" t="s">
        <v>120</v>
      </c>
      <c r="D25" s="4" t="s">
        <v>127</v>
      </c>
      <c r="E25" s="4" t="s">
        <v>15</v>
      </c>
      <c r="F25" s="4" t="s">
        <v>128</v>
      </c>
      <c r="G25" s="4">
        <v>1970.0</v>
      </c>
      <c r="H25" s="4" t="s">
        <v>129</v>
      </c>
      <c r="I25" s="4" t="s">
        <v>28</v>
      </c>
    </row>
    <row r="26">
      <c r="A26" s="1">
        <v>43739.90143087963</v>
      </c>
      <c r="B26" s="4" t="s">
        <v>131</v>
      </c>
      <c r="C26" s="4" t="s">
        <v>132</v>
      </c>
      <c r="D26" s="4" t="s">
        <v>133</v>
      </c>
      <c r="E26" s="4" t="s">
        <v>24</v>
      </c>
      <c r="F26" s="4" t="s">
        <v>103</v>
      </c>
      <c r="G26" s="4">
        <v>1972.0</v>
      </c>
      <c r="H26" s="4" t="s">
        <v>122</v>
      </c>
      <c r="I26" s="4" t="s">
        <v>28</v>
      </c>
    </row>
    <row r="27">
      <c r="A27" s="1">
        <v>43742.395468125</v>
      </c>
      <c r="B27" s="4" t="s">
        <v>134</v>
      </c>
      <c r="C27" s="4" t="s">
        <v>135</v>
      </c>
      <c r="D27" s="4" t="s">
        <v>136</v>
      </c>
      <c r="E27" s="4" t="s">
        <v>24</v>
      </c>
      <c r="F27" s="4" t="s">
        <v>16</v>
      </c>
      <c r="G27" s="4">
        <v>1978.0</v>
      </c>
      <c r="H27" s="4" t="s">
        <v>137</v>
      </c>
      <c r="I27" s="4" t="s">
        <v>28</v>
      </c>
    </row>
    <row r="28">
      <c r="A28" s="1">
        <v>43744.63216841435</v>
      </c>
      <c r="B28" s="4" t="s">
        <v>138</v>
      </c>
      <c r="C28" s="4" t="s">
        <v>139</v>
      </c>
      <c r="D28" s="4" t="s">
        <v>140</v>
      </c>
      <c r="E28" s="4" t="s">
        <v>24</v>
      </c>
      <c r="F28" s="4" t="s">
        <v>141</v>
      </c>
      <c r="G28" s="4">
        <v>1978.0</v>
      </c>
      <c r="H28" s="4" t="s">
        <v>142</v>
      </c>
      <c r="I28" s="4" t="s">
        <v>19</v>
      </c>
    </row>
    <row r="29">
      <c r="A29" s="1">
        <v>43745.84961471065</v>
      </c>
      <c r="B29" s="4" t="s">
        <v>143</v>
      </c>
      <c r="C29" s="4" t="s">
        <v>144</v>
      </c>
      <c r="D29" s="4" t="s">
        <v>145</v>
      </c>
      <c r="E29" s="4" t="s">
        <v>15</v>
      </c>
      <c r="F29" s="4" t="s">
        <v>146</v>
      </c>
      <c r="G29" s="4">
        <v>2006.0</v>
      </c>
      <c r="H29" s="4" t="s">
        <v>147</v>
      </c>
      <c r="I29" s="4" t="s">
        <v>28</v>
      </c>
    </row>
    <row r="30">
      <c r="A30" s="1">
        <v>43745.8505525</v>
      </c>
      <c r="B30" s="4" t="s">
        <v>143</v>
      </c>
      <c r="C30" s="4" t="s">
        <v>148</v>
      </c>
      <c r="D30" s="4" t="s">
        <v>145</v>
      </c>
      <c r="E30" s="4" t="s">
        <v>15</v>
      </c>
      <c r="F30" s="4" t="s">
        <v>146</v>
      </c>
      <c r="G30" s="4">
        <v>1971.0</v>
      </c>
      <c r="H30" s="4" t="s">
        <v>147</v>
      </c>
      <c r="I30" s="4" t="s">
        <v>28</v>
      </c>
    </row>
    <row r="31">
      <c r="A31" s="1">
        <v>43746.59485140046</v>
      </c>
      <c r="B31" s="4" t="s">
        <v>149</v>
      </c>
      <c r="C31" s="4" t="s">
        <v>80</v>
      </c>
      <c r="D31" s="4" t="s">
        <v>150</v>
      </c>
      <c r="E31" s="4" t="s">
        <v>15</v>
      </c>
      <c r="F31" s="4" t="s">
        <v>151</v>
      </c>
      <c r="G31" s="4">
        <v>1971.0</v>
      </c>
      <c r="H31" s="4" t="s">
        <v>152</v>
      </c>
      <c r="I31" s="4" t="s">
        <v>28</v>
      </c>
    </row>
    <row r="32">
      <c r="A32" s="1">
        <v>43746.854292881944</v>
      </c>
      <c r="B32" s="4" t="s">
        <v>153</v>
      </c>
      <c r="C32" s="4" t="s">
        <v>154</v>
      </c>
      <c r="D32" s="4" t="s">
        <v>155</v>
      </c>
      <c r="E32" s="4" t="s">
        <v>24</v>
      </c>
      <c r="F32" s="4" t="s">
        <v>156</v>
      </c>
      <c r="G32" s="10" t="s">
        <v>157</v>
      </c>
      <c r="H32" s="4" t="s">
        <v>17</v>
      </c>
      <c r="I32" s="4" t="s">
        <v>19</v>
      </c>
    </row>
    <row r="33">
      <c r="A33" s="1">
        <v>43746.865228449074</v>
      </c>
      <c r="B33" s="4" t="s">
        <v>158</v>
      </c>
      <c r="C33" s="4" t="s">
        <v>110</v>
      </c>
      <c r="D33" s="4" t="s">
        <v>159</v>
      </c>
      <c r="E33" s="4" t="s">
        <v>15</v>
      </c>
      <c r="F33" s="4" t="s">
        <v>160</v>
      </c>
      <c r="G33" s="4">
        <v>1982.0</v>
      </c>
      <c r="I33" s="4" t="s">
        <v>19</v>
      </c>
    </row>
    <row r="34">
      <c r="A34" s="1">
        <v>43746.88321990741</v>
      </c>
      <c r="B34" s="4" t="s">
        <v>161</v>
      </c>
      <c r="C34" s="4" t="s">
        <v>124</v>
      </c>
      <c r="D34" s="4" t="s">
        <v>162</v>
      </c>
      <c r="E34" s="4" t="s">
        <v>24</v>
      </c>
      <c r="F34" s="4" t="s">
        <v>103</v>
      </c>
      <c r="G34" s="4">
        <v>1966.0</v>
      </c>
      <c r="H34" s="4" t="s">
        <v>122</v>
      </c>
      <c r="I34" s="4" t="s">
        <v>28</v>
      </c>
    </row>
    <row r="35">
      <c r="A35" s="1">
        <v>43747.49505561343</v>
      </c>
      <c r="B35" s="4" t="s">
        <v>163</v>
      </c>
      <c r="C35" s="4" t="s">
        <v>164</v>
      </c>
      <c r="D35" s="4" t="s">
        <v>165</v>
      </c>
      <c r="E35" s="4" t="s">
        <v>24</v>
      </c>
      <c r="F35" s="4" t="s">
        <v>166</v>
      </c>
      <c r="G35" s="4">
        <v>1986.0</v>
      </c>
      <c r="I35" s="4" t="s">
        <v>28</v>
      </c>
    </row>
    <row r="36">
      <c r="A36" s="1">
        <v>43747.62659666667</v>
      </c>
      <c r="B36" s="4" t="s">
        <v>167</v>
      </c>
      <c r="C36" s="4" t="s">
        <v>168</v>
      </c>
      <c r="D36" s="4" t="s">
        <v>169</v>
      </c>
      <c r="E36" s="4" t="s">
        <v>24</v>
      </c>
      <c r="F36" s="4" t="s">
        <v>82</v>
      </c>
      <c r="G36" s="4">
        <v>1990.0</v>
      </c>
      <c r="H36" s="4" t="s">
        <v>170</v>
      </c>
      <c r="I36" s="4" t="s">
        <v>28</v>
      </c>
    </row>
    <row r="37">
      <c r="A37" s="1">
        <v>43747.62862554398</v>
      </c>
      <c r="B37" s="4" t="s">
        <v>171</v>
      </c>
      <c r="C37" s="4" t="s">
        <v>113</v>
      </c>
      <c r="D37" s="4" t="s">
        <v>172</v>
      </c>
      <c r="E37" s="4" t="s">
        <v>15</v>
      </c>
      <c r="F37" s="4" t="s">
        <v>82</v>
      </c>
      <c r="G37" s="4">
        <v>1984.0</v>
      </c>
      <c r="H37" s="4" t="s">
        <v>170</v>
      </c>
      <c r="I37" s="4" t="s">
        <v>28</v>
      </c>
    </row>
    <row r="38">
      <c r="A38" s="1">
        <v>43748.50447777778</v>
      </c>
      <c r="B38" s="4" t="s">
        <v>173</v>
      </c>
      <c r="C38" s="4" t="s">
        <v>113</v>
      </c>
      <c r="D38" s="4" t="s">
        <v>174</v>
      </c>
      <c r="E38" s="4" t="s">
        <v>15</v>
      </c>
      <c r="F38" s="4" t="s">
        <v>103</v>
      </c>
      <c r="G38" s="4">
        <v>1977.0</v>
      </c>
      <c r="H38" s="4" t="s">
        <v>175</v>
      </c>
      <c r="I38" s="4" t="s">
        <v>19</v>
      </c>
    </row>
    <row r="39">
      <c r="A39" s="1">
        <v>43748.504560243055</v>
      </c>
      <c r="B39" s="4" t="s">
        <v>173</v>
      </c>
      <c r="C39" s="4" t="s">
        <v>113</v>
      </c>
      <c r="D39" s="4" t="s">
        <v>174</v>
      </c>
      <c r="E39" s="4" t="s">
        <v>15</v>
      </c>
      <c r="F39" s="4" t="s">
        <v>103</v>
      </c>
      <c r="G39" s="4">
        <v>1977.0</v>
      </c>
      <c r="H39" s="4" t="s">
        <v>175</v>
      </c>
      <c r="I39" s="4" t="s">
        <v>19</v>
      </c>
    </row>
    <row r="40">
      <c r="A40" s="1">
        <v>43748.50511837963</v>
      </c>
      <c r="B40" s="4" t="s">
        <v>176</v>
      </c>
      <c r="C40" s="4" t="s">
        <v>177</v>
      </c>
      <c r="D40" s="4" t="s">
        <v>174</v>
      </c>
      <c r="E40" s="4" t="s">
        <v>24</v>
      </c>
      <c r="F40" s="4" t="s">
        <v>103</v>
      </c>
      <c r="G40" s="4">
        <v>1976.0</v>
      </c>
      <c r="H40" s="4" t="s">
        <v>175</v>
      </c>
      <c r="I40" s="4" t="s">
        <v>19</v>
      </c>
    </row>
    <row r="41">
      <c r="A41" s="1">
        <v>43748.6364578125</v>
      </c>
      <c r="B41" s="4" t="s">
        <v>178</v>
      </c>
      <c r="C41" s="4" t="s">
        <v>179</v>
      </c>
      <c r="D41" s="4" t="s">
        <v>180</v>
      </c>
      <c r="E41" s="4" t="s">
        <v>15</v>
      </c>
      <c r="F41" s="4" t="s">
        <v>181</v>
      </c>
      <c r="G41" s="4">
        <v>1961.0</v>
      </c>
      <c r="H41" s="4" t="s">
        <v>182</v>
      </c>
      <c r="I41" s="4" t="s">
        <v>19</v>
      </c>
    </row>
    <row r="42">
      <c r="A42" s="1">
        <v>43749.50197946759</v>
      </c>
      <c r="B42" s="4" t="s">
        <v>183</v>
      </c>
      <c r="C42" s="4" t="s">
        <v>184</v>
      </c>
      <c r="D42" s="4" t="s">
        <v>185</v>
      </c>
      <c r="E42" s="4" t="s">
        <v>24</v>
      </c>
      <c r="F42" s="4" t="s">
        <v>71</v>
      </c>
      <c r="G42" s="4">
        <v>1991.0</v>
      </c>
      <c r="I42" s="4" t="s">
        <v>19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2" max="12" width="35.86"/>
  </cols>
  <sheetData>
    <row r="1">
      <c r="A1" t="str">
        <f>IFERROR(__xludf.DUMMYFUNCTION("QUERY('Odpovědi formuláře 1'!A:I)"),"Časová značka")</f>
        <v>Časová značka</v>
      </c>
      <c r="B1" t="str">
        <f>IFERROR(__xludf.DUMMYFUNCTION("""COMPUTED_VALUE"""),"Příjmení")</f>
        <v>Příjmení</v>
      </c>
      <c r="C1" t="str">
        <f>IFERROR(__xludf.DUMMYFUNCTION("""COMPUTED_VALUE"""),"Jméno")</f>
        <v>Jméno</v>
      </c>
      <c r="D1" t="str">
        <f>IFERROR(__xludf.DUMMYFUNCTION("""COMPUTED_VALUE"""),"E-mail")</f>
        <v>E-mail</v>
      </c>
      <c r="E1" t="str">
        <f>IFERROR(__xludf.DUMMYFUNCTION("""COMPUTED_VALUE"""),"Pohlaví")</f>
        <v>Pohlaví</v>
      </c>
      <c r="F1" t="str">
        <f>IFERROR(__xludf.DUMMYFUNCTION("""COMPUTED_VALUE"""),"Město bydliště")</f>
        <v>Město bydliště</v>
      </c>
      <c r="G1" t="str">
        <f>IFERROR(__xludf.DUMMYFUNCTION("""COMPUTED_VALUE"""),"Rok narození")</f>
        <v>Rok narození</v>
      </c>
      <c r="H1" t="str">
        <f>IFERROR(__xludf.DUMMYFUNCTION("""COMPUTED_VALUE"""),"Klub")</f>
        <v>Klub</v>
      </c>
      <c r="I1" t="str">
        <f>IFERROR(__xludf.DUMMYFUNCTION("""COMPUTED_VALUE"""),"Trasa")</f>
        <v>Trasa</v>
      </c>
      <c r="J1" s="7" t="s">
        <v>43</v>
      </c>
      <c r="K1" s="7" t="s">
        <v>59</v>
      </c>
      <c r="L1" s="8" t="s">
        <v>78</v>
      </c>
    </row>
    <row r="2">
      <c r="A2" s="9">
        <f>IFERROR(__xludf.DUMMYFUNCTION("""COMPUTED_VALUE"""),43656.246271331016)</f>
        <v>43656.24627</v>
      </c>
      <c r="B2" t="str">
        <f>IFERROR(__xludf.DUMMYFUNCTION("""COMPUTED_VALUE"""),"Merle")</f>
        <v>Merle</v>
      </c>
      <c r="C2" t="str">
        <f>IFERROR(__xludf.DUMMYFUNCTION("""COMPUTED_VALUE"""),"Jakub")</f>
        <v>Jakub</v>
      </c>
      <c r="D2" t="str">
        <f>IFERROR(__xludf.DUMMYFUNCTION("""COMPUTED_VALUE"""),"komeklub@gmail.com")</f>
        <v>komeklub@gmail.com</v>
      </c>
      <c r="E2" t="str">
        <f>IFERROR(__xludf.DUMMYFUNCTION("""COMPUTED_VALUE"""),"Muž")</f>
        <v>Muž</v>
      </c>
      <c r="F2" t="str">
        <f>IFERROR(__xludf.DUMMYFUNCTION("""COMPUTED_VALUE"""),"Kraslice")</f>
        <v>Kraslice</v>
      </c>
      <c r="G2">
        <f>IFERROR(__xludf.DUMMYFUNCTION("""COMPUTED_VALUE"""),1987.0)</f>
        <v>1987</v>
      </c>
      <c r="H2" t="str">
        <f>IFERROR(__xludf.DUMMYFUNCTION("""COMPUTED_VALUE"""),"KOME klub Kraslice")</f>
        <v>KOME klub Kraslice</v>
      </c>
      <c r="I2" t="str">
        <f>IFERROR(__xludf.DUMMYFUNCTION("""COMPUTED_VALUE"""),"10 km")</f>
        <v>10 km</v>
      </c>
      <c r="J2" s="7">
        <f t="shared" ref="J2:J1000" si="1">IF(ISBLANK(I2),"",ROW(I2)-1)</f>
        <v>1</v>
      </c>
      <c r="K2" s="7" t="str">
        <f t="shared" ref="K2:K1000" si="2">IF(ISBLANK(G2),"",IF(2019-G2&lt;41,"15-40","40+"))</f>
        <v>15-40</v>
      </c>
      <c r="L2" s="11" t="s">
        <v>186</v>
      </c>
    </row>
    <row r="3">
      <c r="A3" s="9">
        <f>IFERROR(__xludf.DUMMYFUNCTION("""COMPUTED_VALUE"""),43663.58784461806)</f>
        <v>43663.58784</v>
      </c>
      <c r="B3" t="str">
        <f>IFERROR(__xludf.DUMMYFUNCTION("""COMPUTED_VALUE"""),"Hrnková")</f>
        <v>Hrnková</v>
      </c>
      <c r="C3" t="str">
        <f>IFERROR(__xludf.DUMMYFUNCTION("""COMPUTED_VALUE"""),"Veronika")</f>
        <v>Veronika</v>
      </c>
      <c r="D3" t="str">
        <f>IFERROR(__xludf.DUMMYFUNCTION("""COMPUTED_VALUE"""),"Hrnkova.Veronika@gmail.com")</f>
        <v>Hrnkova.Veronika@gmail.com</v>
      </c>
      <c r="E3" t="str">
        <f>IFERROR(__xludf.DUMMYFUNCTION("""COMPUTED_VALUE"""),"Žena")</f>
        <v>Žena</v>
      </c>
      <c r="F3" t="str">
        <f>IFERROR(__xludf.DUMMYFUNCTION("""COMPUTED_VALUE"""),"Karlovy Vary")</f>
        <v>Karlovy Vary</v>
      </c>
      <c r="G3">
        <f>IFERROR(__xludf.DUMMYFUNCTION("""COMPUTED_VALUE"""),1991.0)</f>
        <v>1991</v>
      </c>
      <c r="H3" t="str">
        <f>IFERROR(__xludf.DUMMYFUNCTION("""COMPUTED_VALUE"""),"Centrum pro dítě a rodinu Valika, z.s.")</f>
        <v>Centrum pro dítě a rodinu Valika, z.s.</v>
      </c>
      <c r="I3" t="str">
        <f>IFERROR(__xludf.DUMMYFUNCTION("""COMPUTED_VALUE"""),"5 km")</f>
        <v>5 km</v>
      </c>
      <c r="J3" s="7">
        <f t="shared" si="1"/>
        <v>2</v>
      </c>
      <c r="K3" s="7" t="str">
        <f t="shared" si="2"/>
        <v>15-40</v>
      </c>
      <c r="L3" s="12" t="s">
        <v>187</v>
      </c>
    </row>
    <row r="4">
      <c r="A4" s="9">
        <f>IFERROR(__xludf.DUMMYFUNCTION("""COMPUTED_VALUE"""),43663.58854188658)</f>
        <v>43663.58854</v>
      </c>
      <c r="B4" t="str">
        <f>IFERROR(__xludf.DUMMYFUNCTION("""COMPUTED_VALUE"""),"Najman")</f>
        <v>Najman</v>
      </c>
      <c r="C4" t="str">
        <f>IFERROR(__xludf.DUMMYFUNCTION("""COMPUTED_VALUE"""),"Petr")</f>
        <v>Petr</v>
      </c>
      <c r="D4" t="str">
        <f>IFERROR(__xludf.DUMMYFUNCTION("""COMPUTED_VALUE"""),"petr87@centrum.cz")</f>
        <v>petr87@centrum.cz</v>
      </c>
      <c r="E4" t="str">
        <f>IFERROR(__xludf.DUMMYFUNCTION("""COMPUTED_VALUE"""),"Muž")</f>
        <v>Muž</v>
      </c>
      <c r="F4" t="str">
        <f>IFERROR(__xludf.DUMMYFUNCTION("""COMPUTED_VALUE"""),"Horní Slavkov")</f>
        <v>Horní Slavkov</v>
      </c>
      <c r="G4">
        <f>IFERROR(__xludf.DUMMYFUNCTION("""COMPUTED_VALUE"""),1987.0)</f>
        <v>1987</v>
      </c>
      <c r="H4" t="str">
        <f>IFERROR(__xludf.DUMMYFUNCTION("""COMPUTED_VALUE"""),"Centrum pro dítě a rodinu Valika, z.s.")</f>
        <v>Centrum pro dítě a rodinu Valika, z.s.</v>
      </c>
      <c r="I4" t="str">
        <f>IFERROR(__xludf.DUMMYFUNCTION("""COMPUTED_VALUE"""),"5 km")</f>
        <v>5 km</v>
      </c>
      <c r="J4" s="7">
        <f t="shared" si="1"/>
        <v>3</v>
      </c>
      <c r="K4" s="7" t="str">
        <f t="shared" si="2"/>
        <v>15-40</v>
      </c>
      <c r="L4" s="12" t="s">
        <v>188</v>
      </c>
    </row>
    <row r="5">
      <c r="A5" s="9">
        <f>IFERROR(__xludf.DUMMYFUNCTION("""COMPUTED_VALUE"""),43663.58963598379)</f>
        <v>43663.58964</v>
      </c>
      <c r="B5" t="str">
        <f>IFERROR(__xludf.DUMMYFUNCTION("""COMPUTED_VALUE"""),"Svobodová")</f>
        <v>Svobodová</v>
      </c>
      <c r="C5" t="str">
        <f>IFERROR(__xludf.DUMMYFUNCTION("""COMPUTED_VALUE"""),"Kateřina")</f>
        <v>Kateřina</v>
      </c>
      <c r="D5" t="str">
        <f>IFERROR(__xludf.DUMMYFUNCTION("""COMPUTED_VALUE"""),"svobodova.kaca@gmail.com")</f>
        <v>svobodova.kaca@gmail.com</v>
      </c>
      <c r="E5" t="str">
        <f>IFERROR(__xludf.DUMMYFUNCTION("""COMPUTED_VALUE"""),"Žena")</f>
        <v>Žena</v>
      </c>
      <c r="F5" t="str">
        <f>IFERROR(__xludf.DUMMYFUNCTION("""COMPUTED_VALUE"""),"Karlovy Vary")</f>
        <v>Karlovy Vary</v>
      </c>
      <c r="G5">
        <f>IFERROR(__xludf.DUMMYFUNCTION("""COMPUTED_VALUE"""),1987.0)</f>
        <v>1987</v>
      </c>
      <c r="H5" t="str">
        <f>IFERROR(__xludf.DUMMYFUNCTION("""COMPUTED_VALUE"""),"Centrum pro dítě a rodinu Valika, z.s.")</f>
        <v>Centrum pro dítě a rodinu Valika, z.s.</v>
      </c>
      <c r="I5" t="str">
        <f>IFERROR(__xludf.DUMMYFUNCTION("""COMPUTED_VALUE"""),"5 km")</f>
        <v>5 km</v>
      </c>
      <c r="J5" s="7">
        <f t="shared" si="1"/>
        <v>4</v>
      </c>
      <c r="K5" s="7" t="str">
        <f t="shared" si="2"/>
        <v>15-40</v>
      </c>
      <c r="L5" s="12" t="s">
        <v>189</v>
      </c>
    </row>
    <row r="6">
      <c r="A6" s="9">
        <f>IFERROR(__xludf.DUMMYFUNCTION("""COMPUTED_VALUE"""),43663.59055252315)</f>
        <v>43663.59055</v>
      </c>
      <c r="B6" t="str">
        <f>IFERROR(__xludf.DUMMYFUNCTION("""COMPUTED_VALUE"""),"Rint")</f>
        <v>Rint</v>
      </c>
      <c r="C6" t="str">
        <f>IFERROR(__xludf.DUMMYFUNCTION("""COMPUTED_VALUE"""),"Hynek")</f>
        <v>Hynek</v>
      </c>
      <c r="D6" t="str">
        <f>IFERROR(__xludf.DUMMYFUNCTION("""COMPUTED_VALUE"""),"Hrnkova.Veronika@gmail.com")</f>
        <v>Hrnkova.Veronika@gmail.com</v>
      </c>
      <c r="E6" t="str">
        <f>IFERROR(__xludf.DUMMYFUNCTION("""COMPUTED_VALUE"""),"Muž")</f>
        <v>Muž</v>
      </c>
      <c r="F6" t="str">
        <f>IFERROR(__xludf.DUMMYFUNCTION("""COMPUTED_VALUE"""),"Karlovy Vary")</f>
        <v>Karlovy Vary</v>
      </c>
      <c r="G6">
        <f>IFERROR(__xludf.DUMMYFUNCTION("""COMPUTED_VALUE"""),1996.0)</f>
        <v>1996</v>
      </c>
      <c r="H6" t="str">
        <f>IFERROR(__xludf.DUMMYFUNCTION("""COMPUTED_VALUE"""),"Centrum pro dítě a rodinu Valika, z.s.")</f>
        <v>Centrum pro dítě a rodinu Valika, z.s.</v>
      </c>
      <c r="I6" t="str">
        <f>IFERROR(__xludf.DUMMYFUNCTION("""COMPUTED_VALUE"""),"10 km")</f>
        <v>10 km</v>
      </c>
      <c r="J6" s="7">
        <f t="shared" si="1"/>
        <v>5</v>
      </c>
      <c r="K6" s="7" t="str">
        <f t="shared" si="2"/>
        <v>15-40</v>
      </c>
      <c r="L6" s="12" t="s">
        <v>190</v>
      </c>
    </row>
    <row r="7">
      <c r="A7" s="9">
        <f>IFERROR(__xludf.DUMMYFUNCTION("""COMPUTED_VALUE"""),43663.59557040509)</f>
        <v>43663.59557</v>
      </c>
      <c r="B7" t="str">
        <f>IFERROR(__xludf.DUMMYFUNCTION("""COMPUTED_VALUE"""),"Bračková")</f>
        <v>Bračková</v>
      </c>
      <c r="C7" t="str">
        <f>IFERROR(__xludf.DUMMYFUNCTION("""COMPUTED_VALUE"""),"Ljuba")</f>
        <v>Ljuba</v>
      </c>
      <c r="D7" t="str">
        <f>IFERROR(__xludf.DUMMYFUNCTION("""COMPUTED_VALUE"""),"brackova@valika.cz")</f>
        <v>brackova@valika.cz</v>
      </c>
      <c r="E7" t="str">
        <f>IFERROR(__xludf.DUMMYFUNCTION("""COMPUTED_VALUE"""),"Žena")</f>
        <v>Žena</v>
      </c>
      <c r="F7" t="str">
        <f>IFERROR(__xludf.DUMMYFUNCTION("""COMPUTED_VALUE"""),"Horní Slavkov")</f>
        <v>Horní Slavkov</v>
      </c>
      <c r="G7">
        <f>IFERROR(__xludf.DUMMYFUNCTION("""COMPUTED_VALUE"""),1973.0)</f>
        <v>1973</v>
      </c>
      <c r="H7" t="str">
        <f>IFERROR(__xludf.DUMMYFUNCTION("""COMPUTED_VALUE"""),"Centrum pro dítě a rodinu Valika, z.s.")</f>
        <v>Centrum pro dítě a rodinu Valika, z.s.</v>
      </c>
      <c r="I7" t="str">
        <f>IFERROR(__xludf.DUMMYFUNCTION("""COMPUTED_VALUE"""),"5 km")</f>
        <v>5 km</v>
      </c>
      <c r="J7" s="7">
        <f t="shared" si="1"/>
        <v>6</v>
      </c>
      <c r="K7" s="7" t="str">
        <f t="shared" si="2"/>
        <v>40+</v>
      </c>
      <c r="L7" s="12" t="s">
        <v>191</v>
      </c>
    </row>
    <row r="8">
      <c r="A8" s="9">
        <f>IFERROR(__xludf.DUMMYFUNCTION("""COMPUTED_VALUE"""),43663.59940130787)</f>
        <v>43663.5994</v>
      </c>
      <c r="B8" t="str">
        <f>IFERROR(__xludf.DUMMYFUNCTION("""COMPUTED_VALUE"""),"Herinková")</f>
        <v>Herinková</v>
      </c>
      <c r="C8" t="str">
        <f>IFERROR(__xludf.DUMMYFUNCTION("""COMPUTED_VALUE"""),"Daniela")</f>
        <v>Daniela</v>
      </c>
      <c r="D8" t="str">
        <f>IFERROR(__xludf.DUMMYFUNCTION("""COMPUTED_VALUE"""),"dani.herinkova@seznam.cz")</f>
        <v>dani.herinkova@seznam.cz</v>
      </c>
      <c r="E8" t="str">
        <f>IFERROR(__xludf.DUMMYFUNCTION("""COMPUTED_VALUE"""),"Žena")</f>
        <v>Žena</v>
      </c>
      <c r="F8" t="str">
        <f>IFERROR(__xludf.DUMMYFUNCTION("""COMPUTED_VALUE"""),"Chodov")</f>
        <v>Chodov</v>
      </c>
      <c r="G8">
        <f>IFERROR(__xludf.DUMMYFUNCTION("""COMPUTED_VALUE"""),1977.0)</f>
        <v>1977</v>
      </c>
      <c r="H8" t="str">
        <f>IFERROR(__xludf.DUMMYFUNCTION("""COMPUTED_VALUE"""),"")</f>
        <v/>
      </c>
      <c r="I8" t="str">
        <f>IFERROR(__xludf.DUMMYFUNCTION("""COMPUTED_VALUE"""),"5 km")</f>
        <v>5 km</v>
      </c>
      <c r="J8" s="7">
        <f t="shared" si="1"/>
        <v>7</v>
      </c>
      <c r="K8" s="7" t="str">
        <f t="shared" si="2"/>
        <v>40+</v>
      </c>
      <c r="L8" s="12" t="s">
        <v>192</v>
      </c>
    </row>
    <row r="9">
      <c r="A9" s="9">
        <f>IFERROR(__xludf.DUMMYFUNCTION("""COMPUTED_VALUE"""),43668.750392152775)</f>
        <v>43668.75039</v>
      </c>
      <c r="B9" t="str">
        <f>IFERROR(__xludf.DUMMYFUNCTION("""COMPUTED_VALUE"""),"Dvořáková")</f>
        <v>Dvořáková</v>
      </c>
      <c r="C9" t="str">
        <f>IFERROR(__xludf.DUMMYFUNCTION("""COMPUTED_VALUE"""),"Lenka")</f>
        <v>Lenka</v>
      </c>
      <c r="D9" t="str">
        <f>IFERROR(__xludf.DUMMYFUNCTION("""COMPUTED_VALUE"""),"Lenka2dvorak@email.cz")</f>
        <v>Lenka2dvorak@email.cz</v>
      </c>
      <c r="E9" t="str">
        <f>IFERROR(__xludf.DUMMYFUNCTION("""COMPUTED_VALUE"""),"Žena")</f>
        <v>Žena</v>
      </c>
      <c r="F9" t="str">
        <f>IFERROR(__xludf.DUMMYFUNCTION("""COMPUTED_VALUE"""),"Chodov u KV")</f>
        <v>Chodov u KV</v>
      </c>
      <c r="G9">
        <f>IFERROR(__xludf.DUMMYFUNCTION("""COMPUTED_VALUE"""),1985.0)</f>
        <v>1985</v>
      </c>
      <c r="H9" t="str">
        <f>IFERROR(__xludf.DUMMYFUNCTION("""COMPUTED_VALUE"""),"")</f>
        <v/>
      </c>
      <c r="I9" t="str">
        <f>IFERROR(__xludf.DUMMYFUNCTION("""COMPUTED_VALUE"""),"10 km")</f>
        <v>10 km</v>
      </c>
      <c r="J9" s="7">
        <f t="shared" si="1"/>
        <v>8</v>
      </c>
      <c r="K9" s="7" t="str">
        <f t="shared" si="2"/>
        <v>15-40</v>
      </c>
      <c r="L9" s="12" t="s">
        <v>193</v>
      </c>
    </row>
    <row r="10">
      <c r="A10" s="9">
        <f>IFERROR(__xludf.DUMMYFUNCTION("""COMPUTED_VALUE"""),43675.415041458335)</f>
        <v>43675.41504</v>
      </c>
      <c r="B10" t="str">
        <f>IFERROR(__xludf.DUMMYFUNCTION("""COMPUTED_VALUE"""),"Orgonik ")</f>
        <v>Orgonik </v>
      </c>
      <c r="C10" t="str">
        <f>IFERROR(__xludf.DUMMYFUNCTION("""COMPUTED_VALUE"""),"Kamil ")</f>
        <v>Kamil </v>
      </c>
      <c r="D10" t="str">
        <f>IFERROR(__xludf.DUMMYFUNCTION("""COMPUTED_VALUE"""),"Kamas@centrum.cz ")</f>
        <v>Kamas@centrum.cz </v>
      </c>
      <c r="E10" t="str">
        <f>IFERROR(__xludf.DUMMYFUNCTION("""COMPUTED_VALUE"""),"Muž")</f>
        <v>Muž</v>
      </c>
      <c r="F10" t="str">
        <f>IFERROR(__xludf.DUMMYFUNCTION("""COMPUTED_VALUE"""),"Kraslice ")</f>
        <v>Kraslice </v>
      </c>
      <c r="G10">
        <f>IFERROR(__xludf.DUMMYFUNCTION("""COMPUTED_VALUE"""),1985.0)</f>
        <v>1985</v>
      </c>
      <c r="H10" t="str">
        <f>IFERROR(__xludf.DUMMYFUNCTION("""COMPUTED_VALUE"""),"")</f>
        <v/>
      </c>
      <c r="I10" t="str">
        <f>IFERROR(__xludf.DUMMYFUNCTION("""COMPUTED_VALUE"""),"10 km")</f>
        <v>10 km</v>
      </c>
      <c r="J10" s="7">
        <f t="shared" si="1"/>
        <v>9</v>
      </c>
      <c r="K10" s="7" t="str">
        <f t="shared" si="2"/>
        <v>15-40</v>
      </c>
      <c r="L10" s="12" t="s">
        <v>194</v>
      </c>
    </row>
    <row r="11">
      <c r="A11" s="9">
        <f>IFERROR(__xludf.DUMMYFUNCTION("""COMPUTED_VALUE"""),43718.80284369213)</f>
        <v>43718.80284</v>
      </c>
      <c r="B11" t="str">
        <f>IFERROR(__xludf.DUMMYFUNCTION("""COMPUTED_VALUE"""),"Hrubá")</f>
        <v>Hrubá</v>
      </c>
      <c r="C11" t="str">
        <f>IFERROR(__xludf.DUMMYFUNCTION("""COMPUTED_VALUE"""),"Vendula")</f>
        <v>Vendula</v>
      </c>
      <c r="D11" t="str">
        <f>IFERROR(__xludf.DUMMYFUNCTION("""COMPUTED_VALUE"""),"wendy.hruba@seznam.cz")</f>
        <v>wendy.hruba@seznam.cz</v>
      </c>
      <c r="E11" t="str">
        <f>IFERROR(__xludf.DUMMYFUNCTION("""COMPUTED_VALUE"""),"Žena")</f>
        <v>Žena</v>
      </c>
      <c r="F11" t="str">
        <f>IFERROR(__xludf.DUMMYFUNCTION("""COMPUTED_VALUE"""),"Kraslice")</f>
        <v>Kraslice</v>
      </c>
      <c r="G11">
        <f>IFERROR(__xludf.DUMMYFUNCTION("""COMPUTED_VALUE"""),1983.0)</f>
        <v>1983</v>
      </c>
      <c r="H11" t="str">
        <f>IFERROR(__xludf.DUMMYFUNCTION("""COMPUTED_VALUE"""),"")</f>
        <v/>
      </c>
      <c r="I11" t="str">
        <f>IFERROR(__xludf.DUMMYFUNCTION("""COMPUTED_VALUE"""),"5 km")</f>
        <v>5 km</v>
      </c>
      <c r="J11" s="7">
        <f t="shared" si="1"/>
        <v>10</v>
      </c>
      <c r="K11" s="7" t="str">
        <f t="shared" si="2"/>
        <v>15-40</v>
      </c>
      <c r="L11" s="12" t="s">
        <v>195</v>
      </c>
    </row>
    <row r="12">
      <c r="A12" s="9">
        <f>IFERROR(__xludf.DUMMYFUNCTION("""COMPUTED_VALUE"""),43726.97094836805)</f>
        <v>43726.97095</v>
      </c>
      <c r="B12" t="str">
        <f>IFERROR(__xludf.DUMMYFUNCTION("""COMPUTED_VALUE"""),"Hilko")</f>
        <v>Hilko</v>
      </c>
      <c r="C12" t="str">
        <f>IFERROR(__xludf.DUMMYFUNCTION("""COMPUTED_VALUE"""),"Michal")</f>
        <v>Michal</v>
      </c>
      <c r="D12" t="str">
        <f>IFERROR(__xludf.DUMMYFUNCTION("""COMPUTED_VALUE"""),"Michal.hilko@seznam.cz")</f>
        <v>Michal.hilko@seznam.cz</v>
      </c>
      <c r="E12" t="str">
        <f>IFERROR(__xludf.DUMMYFUNCTION("""COMPUTED_VALUE"""),"Muž")</f>
        <v>Muž</v>
      </c>
      <c r="F12" t="str">
        <f>IFERROR(__xludf.DUMMYFUNCTION("""COMPUTED_VALUE"""),"Rotava")</f>
        <v>Rotava</v>
      </c>
      <c r="G12">
        <f>IFERROR(__xludf.DUMMYFUNCTION("""COMPUTED_VALUE"""),1983.0)</f>
        <v>1983</v>
      </c>
      <c r="H12" t="str">
        <f>IFERROR(__xludf.DUMMYFUNCTION("""COMPUTED_VALUE"""),"Rotavské pahorky")</f>
        <v>Rotavské pahorky</v>
      </c>
      <c r="I12" t="str">
        <f>IFERROR(__xludf.DUMMYFUNCTION("""COMPUTED_VALUE"""),"5 km")</f>
        <v>5 km</v>
      </c>
      <c r="J12" s="7">
        <f t="shared" si="1"/>
        <v>11</v>
      </c>
      <c r="K12" s="7" t="str">
        <f t="shared" si="2"/>
        <v>15-40</v>
      </c>
      <c r="L12" s="12" t="s">
        <v>196</v>
      </c>
    </row>
    <row r="13">
      <c r="A13" s="9">
        <f>IFERROR(__xludf.DUMMYFUNCTION("""COMPUTED_VALUE"""),43731.848778402775)</f>
        <v>43731.84878</v>
      </c>
      <c r="B13" t="str">
        <f>IFERROR(__xludf.DUMMYFUNCTION("""COMPUTED_VALUE"""),"Hamata")</f>
        <v>Hamata</v>
      </c>
      <c r="C13" t="str">
        <f>IFERROR(__xludf.DUMMYFUNCTION("""COMPUTED_VALUE"""),"Lukáš")</f>
        <v>Lukáš</v>
      </c>
      <c r="D13" t="str">
        <f>IFERROR(__xludf.DUMMYFUNCTION("""COMPUTED_VALUE"""),"bhamata@seznam.cz")</f>
        <v>bhamata@seznam.cz</v>
      </c>
      <c r="E13" t="str">
        <f>IFERROR(__xludf.DUMMYFUNCTION("""COMPUTED_VALUE"""),"Muž")</f>
        <v>Muž</v>
      </c>
      <c r="F13" t="str">
        <f>IFERROR(__xludf.DUMMYFUNCTION("""COMPUTED_VALUE"""),"Ostrov")</f>
        <v>Ostrov</v>
      </c>
      <c r="G13">
        <f>IFERROR(__xludf.DUMMYFUNCTION("""COMPUTED_VALUE"""),2004.0)</f>
        <v>2004</v>
      </c>
      <c r="H13" t="str">
        <f>IFERROR(__xludf.DUMMYFUNCTION("""COMPUTED_VALUE"""),"Triatlet K.Vary")</f>
        <v>Triatlet K.Vary</v>
      </c>
      <c r="I13" t="str">
        <f>IFERROR(__xludf.DUMMYFUNCTION("""COMPUTED_VALUE"""),"5 km")</f>
        <v>5 km</v>
      </c>
      <c r="J13" s="7">
        <f t="shared" si="1"/>
        <v>12</v>
      </c>
      <c r="K13" s="7" t="str">
        <f t="shared" si="2"/>
        <v>15-40</v>
      </c>
      <c r="L13" s="12" t="s">
        <v>197</v>
      </c>
    </row>
    <row r="14">
      <c r="A14" s="9">
        <f>IFERROR(__xludf.DUMMYFUNCTION("""COMPUTED_VALUE"""),43732.69454040509)</f>
        <v>43732.69454</v>
      </c>
      <c r="B14" t="str">
        <f>IFERROR(__xludf.DUMMYFUNCTION("""COMPUTED_VALUE"""),"Richterová")</f>
        <v>Richterová</v>
      </c>
      <c r="C14" t="str">
        <f>IFERROR(__xludf.DUMMYFUNCTION("""COMPUTED_VALUE"""),"Lenka")</f>
        <v>Lenka</v>
      </c>
      <c r="D14" t="str">
        <f>IFERROR(__xludf.DUMMYFUNCTION("""COMPUTED_VALUE"""),"lenirich@seznam.cz")</f>
        <v>lenirich@seznam.cz</v>
      </c>
      <c r="E14" t="str">
        <f>IFERROR(__xludf.DUMMYFUNCTION("""COMPUTED_VALUE"""),"Žena")</f>
        <v>Žena</v>
      </c>
      <c r="F14" t="str">
        <f>IFERROR(__xludf.DUMMYFUNCTION("""COMPUTED_VALUE"""),"Bukovany 158")</f>
        <v>Bukovany 158</v>
      </c>
      <c r="G14">
        <f>IFERROR(__xludf.DUMMYFUNCTION("""COMPUTED_VALUE"""),1976.0)</f>
        <v>1976</v>
      </c>
      <c r="H14" t="str">
        <f>IFERROR(__xludf.DUMMYFUNCTION("""COMPUTED_VALUE"""),"")</f>
        <v/>
      </c>
      <c r="I14" t="str">
        <f>IFERROR(__xludf.DUMMYFUNCTION("""COMPUTED_VALUE"""),"10 km")</f>
        <v>10 km</v>
      </c>
      <c r="J14" s="7">
        <f t="shared" si="1"/>
        <v>13</v>
      </c>
      <c r="K14" s="7" t="str">
        <f t="shared" si="2"/>
        <v>40+</v>
      </c>
      <c r="L14" s="12" t="s">
        <v>198</v>
      </c>
    </row>
    <row r="15">
      <c r="A15" s="9">
        <f>IFERROR(__xludf.DUMMYFUNCTION("""COMPUTED_VALUE"""),43732.830647546296)</f>
        <v>43732.83065</v>
      </c>
      <c r="B15" t="str">
        <f>IFERROR(__xludf.DUMMYFUNCTION("""COMPUTED_VALUE"""),"Plášilová")</f>
        <v>Plášilová</v>
      </c>
      <c r="C15" t="str">
        <f>IFERROR(__xludf.DUMMYFUNCTION("""COMPUTED_VALUE"""),"Jindřiška")</f>
        <v>Jindřiška</v>
      </c>
      <c r="D15" t="str">
        <f>IFERROR(__xludf.DUMMYFUNCTION("""COMPUTED_VALUE"""),"plasilovajindr@seznam.cz")</f>
        <v>plasilovajindr@seznam.cz</v>
      </c>
      <c r="E15" t="str">
        <f>IFERROR(__xludf.DUMMYFUNCTION("""COMPUTED_VALUE"""),"Žena")</f>
        <v>Žena</v>
      </c>
      <c r="F15" t="str">
        <f>IFERROR(__xludf.DUMMYFUNCTION("""COMPUTED_VALUE"""),"Kraslice")</f>
        <v>Kraslice</v>
      </c>
      <c r="G15">
        <f>IFERROR(__xludf.DUMMYFUNCTION("""COMPUTED_VALUE"""),1975.0)</f>
        <v>1975</v>
      </c>
      <c r="H15" t="str">
        <f>IFERROR(__xludf.DUMMYFUNCTION("""COMPUTED_VALUE"""),"")</f>
        <v/>
      </c>
      <c r="I15" t="str">
        <f>IFERROR(__xludf.DUMMYFUNCTION("""COMPUTED_VALUE"""),"10 km")</f>
        <v>10 km</v>
      </c>
      <c r="J15" s="7">
        <f t="shared" si="1"/>
        <v>14</v>
      </c>
      <c r="K15" s="7" t="str">
        <f t="shared" si="2"/>
        <v>40+</v>
      </c>
      <c r="L15" s="12" t="s">
        <v>199</v>
      </c>
    </row>
    <row r="16">
      <c r="A16" s="9">
        <f>IFERROR(__xludf.DUMMYFUNCTION("""COMPUTED_VALUE"""),43732.85931925926)</f>
        <v>43732.85932</v>
      </c>
      <c r="B16" t="str">
        <f>IFERROR(__xludf.DUMMYFUNCTION("""COMPUTED_VALUE"""),"Vrba")</f>
        <v>Vrba</v>
      </c>
      <c r="C16" t="str">
        <f>IFERROR(__xludf.DUMMYFUNCTION("""COMPUTED_VALUE"""),"Karel")</f>
        <v>Karel</v>
      </c>
      <c r="D16" t="str">
        <f>IFERROR(__xludf.DUMMYFUNCTION("""COMPUTED_VALUE"""),"Vrbaka30@seznam.cz")</f>
        <v>Vrbaka30@seznam.cz</v>
      </c>
      <c r="E16" t="str">
        <f>IFERROR(__xludf.DUMMYFUNCTION("""COMPUTED_VALUE"""),"Muž")</f>
        <v>Muž</v>
      </c>
      <c r="F16" t="str">
        <f>IFERROR(__xludf.DUMMYFUNCTION("""COMPUTED_VALUE"""),"Habartov")</f>
        <v>Habartov</v>
      </c>
      <c r="G16">
        <f>IFERROR(__xludf.DUMMYFUNCTION("""COMPUTED_VALUE"""),1962.0)</f>
        <v>1962</v>
      </c>
      <c r="H16" t="str">
        <f>IFERROR(__xludf.DUMMYFUNCTION("""COMPUTED_VALUE"""),"Ak Habartov")</f>
        <v>Ak Habartov</v>
      </c>
      <c r="I16" t="str">
        <f>IFERROR(__xludf.DUMMYFUNCTION("""COMPUTED_VALUE"""),"5 km")</f>
        <v>5 km</v>
      </c>
      <c r="J16" s="7">
        <f t="shared" si="1"/>
        <v>15</v>
      </c>
      <c r="K16" s="7" t="str">
        <f t="shared" si="2"/>
        <v>40+</v>
      </c>
      <c r="L16" s="12" t="s">
        <v>200</v>
      </c>
    </row>
    <row r="17">
      <c r="A17" s="9">
        <f>IFERROR(__xludf.DUMMYFUNCTION("""COMPUTED_VALUE"""),43734.481657881945)</f>
        <v>43734.48166</v>
      </c>
      <c r="B17" t="str">
        <f>IFERROR(__xludf.DUMMYFUNCTION("""COMPUTED_VALUE"""),"Jiří")</f>
        <v>Jiří</v>
      </c>
      <c r="C17" t="str">
        <f>IFERROR(__xludf.DUMMYFUNCTION("""COMPUTED_VALUE"""),"Novotný")</f>
        <v>Novotný</v>
      </c>
      <c r="D17" t="str">
        <f>IFERROR(__xludf.DUMMYFUNCTION("""COMPUTED_VALUE"""),"jnovotny84@gmail.com")</f>
        <v>jnovotny84@gmail.com</v>
      </c>
      <c r="E17" t="str">
        <f>IFERROR(__xludf.DUMMYFUNCTION("""COMPUTED_VALUE"""),"Muž")</f>
        <v>Muž</v>
      </c>
      <c r="F17" t="str">
        <f>IFERROR(__xludf.DUMMYFUNCTION("""COMPUTED_VALUE"""),"Sokolov")</f>
        <v>Sokolov</v>
      </c>
      <c r="G17">
        <f>IFERROR(__xludf.DUMMYFUNCTION("""COMPUTED_VALUE"""),1984.0)</f>
        <v>1984</v>
      </c>
      <c r="H17" t="str">
        <f>IFERROR(__xludf.DUMMYFUNCTION("""COMPUTED_VALUE"""),"Rozběhnito.cz")</f>
        <v>Rozběhnito.cz</v>
      </c>
      <c r="I17" t="str">
        <f>IFERROR(__xludf.DUMMYFUNCTION("""COMPUTED_VALUE"""),"10 km")</f>
        <v>10 km</v>
      </c>
      <c r="J17" s="7">
        <f t="shared" si="1"/>
        <v>16</v>
      </c>
      <c r="K17" s="7" t="str">
        <f t="shared" si="2"/>
        <v>15-40</v>
      </c>
      <c r="L17" s="12" t="s">
        <v>201</v>
      </c>
    </row>
    <row r="18">
      <c r="A18" s="9">
        <f>IFERROR(__xludf.DUMMYFUNCTION("""COMPUTED_VALUE"""),43734.48234297454)</f>
        <v>43734.48234</v>
      </c>
      <c r="B18" t="str">
        <f>IFERROR(__xludf.DUMMYFUNCTION("""COMPUTED_VALUE"""),"David")</f>
        <v>David</v>
      </c>
      <c r="C18" t="str">
        <f>IFERROR(__xludf.DUMMYFUNCTION("""COMPUTED_VALUE"""),"Raclavský")</f>
        <v>Raclavský</v>
      </c>
      <c r="D18" t="str">
        <f>IFERROR(__xludf.DUMMYFUNCTION("""COMPUTED_VALUE"""),"dav.e@seznam.cz")</f>
        <v>dav.e@seznam.cz</v>
      </c>
      <c r="E18" t="str">
        <f>IFERROR(__xludf.DUMMYFUNCTION("""COMPUTED_VALUE"""),"Muž")</f>
        <v>Muž</v>
      </c>
      <c r="F18" t="str">
        <f>IFERROR(__xludf.DUMMYFUNCTION("""COMPUTED_VALUE"""),"Cheb")</f>
        <v>Cheb</v>
      </c>
      <c r="G18">
        <f>IFERROR(__xludf.DUMMYFUNCTION("""COMPUTED_VALUE"""),1981.0)</f>
        <v>1981</v>
      </c>
      <c r="H18" t="str">
        <f>IFERROR(__xludf.DUMMYFUNCTION("""COMPUTED_VALUE"""),"Rozběhnito.cz")</f>
        <v>Rozběhnito.cz</v>
      </c>
      <c r="I18" t="str">
        <f>IFERROR(__xludf.DUMMYFUNCTION("""COMPUTED_VALUE"""),"10 km")</f>
        <v>10 km</v>
      </c>
      <c r="J18" s="7">
        <f t="shared" si="1"/>
        <v>17</v>
      </c>
      <c r="K18" s="7" t="str">
        <f t="shared" si="2"/>
        <v>15-40</v>
      </c>
      <c r="L18" s="12" t="s">
        <v>202</v>
      </c>
    </row>
    <row r="19">
      <c r="A19" s="9">
        <f>IFERROR(__xludf.DUMMYFUNCTION("""COMPUTED_VALUE"""),43735.46357619212)</f>
        <v>43735.46358</v>
      </c>
      <c r="B19" t="str">
        <f>IFERROR(__xludf.DUMMYFUNCTION("""COMPUTED_VALUE"""),"Benedikt")</f>
        <v>Benedikt</v>
      </c>
      <c r="C19" t="str">
        <f>IFERROR(__xludf.DUMMYFUNCTION("""COMPUTED_VALUE"""),"Jan")</f>
        <v>Jan</v>
      </c>
      <c r="D19" t="str">
        <f>IFERROR(__xludf.DUMMYFUNCTION("""COMPUTED_VALUE"""),"benediktjan@seznam.cz ")</f>
        <v>benediktjan@seznam.cz </v>
      </c>
      <c r="E19" t="str">
        <f>IFERROR(__xludf.DUMMYFUNCTION("""COMPUTED_VALUE"""),"Muž")</f>
        <v>Muž</v>
      </c>
      <c r="F19" t="str">
        <f>IFERROR(__xludf.DUMMYFUNCTION("""COMPUTED_VALUE"""),"Habartov")</f>
        <v>Habartov</v>
      </c>
      <c r="G19">
        <f>IFERROR(__xludf.DUMMYFUNCTION("""COMPUTED_VALUE"""),1976.0)</f>
        <v>1976</v>
      </c>
      <c r="H19" t="str">
        <f>IFERROR(__xludf.DUMMYFUNCTION("""COMPUTED_VALUE"""),"")</f>
        <v/>
      </c>
      <c r="I19" t="str">
        <f>IFERROR(__xludf.DUMMYFUNCTION("""COMPUTED_VALUE"""),"5 km")</f>
        <v>5 km</v>
      </c>
      <c r="J19" s="7">
        <f t="shared" si="1"/>
        <v>18</v>
      </c>
      <c r="K19" s="7" t="str">
        <f t="shared" si="2"/>
        <v>40+</v>
      </c>
      <c r="L19" s="12" t="s">
        <v>203</v>
      </c>
    </row>
    <row r="20">
      <c r="A20" s="9">
        <f>IFERROR(__xludf.DUMMYFUNCTION("""COMPUTED_VALUE"""),43735.682534328706)</f>
        <v>43735.68253</v>
      </c>
      <c r="B20" t="str">
        <f>IFERROR(__xludf.DUMMYFUNCTION("""COMPUTED_VALUE"""),"Pokorný")</f>
        <v>Pokorný</v>
      </c>
      <c r="C20" t="str">
        <f>IFERROR(__xludf.DUMMYFUNCTION("""COMPUTED_VALUE"""),"Josef")</f>
        <v>Josef</v>
      </c>
      <c r="D20" t="str">
        <f>IFERROR(__xludf.DUMMYFUNCTION("""COMPUTED_VALUE"""),"hajpokorni@seznam.cz")</f>
        <v>hajpokorni@seznam.cz</v>
      </c>
      <c r="E20" t="str">
        <f>IFERROR(__xludf.DUMMYFUNCTION("""COMPUTED_VALUE"""),"Muž")</f>
        <v>Muž</v>
      </c>
      <c r="F20" t="str">
        <f>IFERROR(__xludf.DUMMYFUNCTION("""COMPUTED_VALUE"""),"Rptava")</f>
        <v>Rptava</v>
      </c>
      <c r="G20">
        <f>IFERROR(__xludf.DUMMYFUNCTION("""COMPUTED_VALUE"""),1946.0)</f>
        <v>1946</v>
      </c>
      <c r="H20" t="str">
        <f>IFERROR(__xludf.DUMMYFUNCTION("""COMPUTED_VALUE"""),"")</f>
        <v/>
      </c>
      <c r="I20" t="str">
        <f>IFERROR(__xludf.DUMMYFUNCTION("""COMPUTED_VALUE"""),"10 km")</f>
        <v>10 km</v>
      </c>
      <c r="J20" s="7">
        <f t="shared" si="1"/>
        <v>19</v>
      </c>
      <c r="K20" s="7" t="str">
        <f t="shared" si="2"/>
        <v>40+</v>
      </c>
      <c r="L20" s="12" t="s">
        <v>204</v>
      </c>
    </row>
    <row r="21">
      <c r="A21" s="9">
        <f>IFERROR(__xludf.DUMMYFUNCTION("""COMPUTED_VALUE"""),43737.80766766204)</f>
        <v>43737.80767</v>
      </c>
      <c r="B21" t="str">
        <f>IFERROR(__xludf.DUMMYFUNCTION("""COMPUTED_VALUE"""),"Kreml")</f>
        <v>Kreml</v>
      </c>
      <c r="C21" t="str">
        <f>IFERROR(__xludf.DUMMYFUNCTION("""COMPUTED_VALUE"""),"Zdenek ")</f>
        <v>Zdenek </v>
      </c>
      <c r="D21" t="str">
        <f>IFERROR(__xludf.DUMMYFUNCTION("""COMPUTED_VALUE"""),"zdenekkreml@gmail.com")</f>
        <v>zdenekkreml@gmail.com</v>
      </c>
      <c r="E21" t="str">
        <f>IFERROR(__xludf.DUMMYFUNCTION("""COMPUTED_VALUE"""),"Muž")</f>
        <v>Muž</v>
      </c>
      <c r="F21" t="str">
        <f>IFERROR(__xludf.DUMMYFUNCTION("""COMPUTED_VALUE"""),"Sokolov")</f>
        <v>Sokolov</v>
      </c>
      <c r="G21">
        <f>IFERROR(__xludf.DUMMYFUNCTION("""COMPUTED_VALUE"""),1975.0)</f>
        <v>1975</v>
      </c>
      <c r="H21" t="str">
        <f>IFERROR(__xludf.DUMMYFUNCTION("""COMPUTED_VALUE"""),"")</f>
        <v/>
      </c>
      <c r="I21" t="str">
        <f>IFERROR(__xludf.DUMMYFUNCTION("""COMPUTED_VALUE"""),"10 km")</f>
        <v>10 km</v>
      </c>
      <c r="J21" s="7">
        <f t="shared" si="1"/>
        <v>20</v>
      </c>
      <c r="K21" s="7" t="str">
        <f t="shared" si="2"/>
        <v>40+</v>
      </c>
      <c r="L21" s="12" t="s">
        <v>205</v>
      </c>
    </row>
    <row r="22">
      <c r="A22" s="9">
        <f>IFERROR(__xludf.DUMMYFUNCTION("""COMPUTED_VALUE"""),43738.51084527777)</f>
        <v>43738.51085</v>
      </c>
      <c r="B22" t="str">
        <f>IFERROR(__xludf.DUMMYFUNCTION("""COMPUTED_VALUE"""),"Šimek")</f>
        <v>Šimek</v>
      </c>
      <c r="C22" t="str">
        <f>IFERROR(__xludf.DUMMYFUNCTION("""COMPUTED_VALUE"""),"Milan")</f>
        <v>Milan</v>
      </c>
      <c r="D22" t="str">
        <f>IFERROR(__xludf.DUMMYFUNCTION("""COMPUTED_VALUE"""),"simano02@seznam.cz")</f>
        <v>simano02@seznam.cz</v>
      </c>
      <c r="E22" t="str">
        <f>IFERROR(__xludf.DUMMYFUNCTION("""COMPUTED_VALUE"""),"Muž")</f>
        <v>Muž</v>
      </c>
      <c r="F22" t="str">
        <f>IFERROR(__xludf.DUMMYFUNCTION("""COMPUTED_VALUE"""),"Sokolov")</f>
        <v>Sokolov</v>
      </c>
      <c r="G22">
        <f>IFERROR(__xludf.DUMMYFUNCTION("""COMPUTED_VALUE"""),1974.0)</f>
        <v>1974</v>
      </c>
      <c r="H22" t="str">
        <f>IFERROR(__xludf.DUMMYFUNCTION("""COMPUTED_VALUE"""),"Lemry líný Sokolov")</f>
        <v>Lemry líný Sokolov</v>
      </c>
      <c r="I22" t="str">
        <f>IFERROR(__xludf.DUMMYFUNCTION("""COMPUTED_VALUE"""),"5 km")</f>
        <v>5 km</v>
      </c>
      <c r="J22" s="7">
        <f t="shared" si="1"/>
        <v>21</v>
      </c>
      <c r="K22" s="7" t="str">
        <f t="shared" si="2"/>
        <v>40+</v>
      </c>
      <c r="L22" s="12" t="s">
        <v>206</v>
      </c>
    </row>
    <row r="23">
      <c r="A23" s="9">
        <f>IFERROR(__xludf.DUMMYFUNCTION("""COMPUTED_VALUE"""),43738.5116468287)</f>
        <v>43738.51165</v>
      </c>
      <c r="B23" t="str">
        <f>IFERROR(__xludf.DUMMYFUNCTION("""COMPUTED_VALUE"""),"Vlachovská")</f>
        <v>Vlachovská</v>
      </c>
      <c r="C23" t="str">
        <f>IFERROR(__xludf.DUMMYFUNCTION("""COMPUTED_VALUE"""),"Jitka")</f>
        <v>Jitka</v>
      </c>
      <c r="D23" t="str">
        <f>IFERROR(__xludf.DUMMYFUNCTION("""COMPUTED_VALUE"""),"simano02@seznam.cz")</f>
        <v>simano02@seznam.cz</v>
      </c>
      <c r="E23" t="str">
        <f>IFERROR(__xludf.DUMMYFUNCTION("""COMPUTED_VALUE"""),"Žena")</f>
        <v>Žena</v>
      </c>
      <c r="F23" t="str">
        <f>IFERROR(__xludf.DUMMYFUNCTION("""COMPUTED_VALUE"""),"Sokolov")</f>
        <v>Sokolov</v>
      </c>
      <c r="G23">
        <f>IFERROR(__xludf.DUMMYFUNCTION("""COMPUTED_VALUE"""),1980.0)</f>
        <v>1980</v>
      </c>
      <c r="H23" t="str">
        <f>IFERROR(__xludf.DUMMYFUNCTION("""COMPUTED_VALUE"""),"Lemry líný Sokolov")</f>
        <v>Lemry líný Sokolov</v>
      </c>
      <c r="I23" t="str">
        <f>IFERROR(__xludf.DUMMYFUNCTION("""COMPUTED_VALUE"""),"5 km")</f>
        <v>5 km</v>
      </c>
      <c r="J23" s="7">
        <f t="shared" si="1"/>
        <v>22</v>
      </c>
      <c r="K23" s="7" t="str">
        <f t="shared" si="2"/>
        <v>15-40</v>
      </c>
      <c r="L23" s="12" t="s">
        <v>207</v>
      </c>
    </row>
    <row r="24">
      <c r="A24" s="9">
        <f>IFERROR(__xludf.DUMMYFUNCTION("""COMPUTED_VALUE"""),43738.54449696759)</f>
        <v>43738.5445</v>
      </c>
      <c r="B24" t="str">
        <f>IFERROR(__xludf.DUMMYFUNCTION("""COMPUTED_VALUE"""),"Vojáčková")</f>
        <v>Vojáčková</v>
      </c>
      <c r="C24" t="str">
        <f>IFERROR(__xludf.DUMMYFUNCTION("""COMPUTED_VALUE"""),"Zina")</f>
        <v>Zina</v>
      </c>
      <c r="D24" t="str">
        <f>IFERROR(__xludf.DUMMYFUNCTION("""COMPUTED_VALUE"""),"chalupa103@seznam.cz")</f>
        <v>chalupa103@seznam.cz</v>
      </c>
      <c r="E24" t="str">
        <f>IFERROR(__xludf.DUMMYFUNCTION("""COMPUTED_VALUE"""),"Žena")</f>
        <v>Žena</v>
      </c>
      <c r="F24" t="str">
        <f>IFERROR(__xludf.DUMMYFUNCTION("""COMPUTED_VALUE"""),"Stříbrná 103")</f>
        <v>Stříbrná 103</v>
      </c>
      <c r="G24">
        <f>IFERROR(__xludf.DUMMYFUNCTION("""COMPUTED_VALUE"""),1972.0)</f>
        <v>1972</v>
      </c>
      <c r="H24" t="str">
        <f>IFERROR(__xludf.DUMMYFUNCTION("""COMPUTED_VALUE"""),"Vojaja team")</f>
        <v>Vojaja team</v>
      </c>
      <c r="I24" t="str">
        <f>IFERROR(__xludf.DUMMYFUNCTION("""COMPUTED_VALUE"""),"5 km")</f>
        <v>5 km</v>
      </c>
      <c r="J24" s="7">
        <f t="shared" si="1"/>
        <v>23</v>
      </c>
      <c r="K24" s="7" t="str">
        <f t="shared" si="2"/>
        <v>40+</v>
      </c>
      <c r="L24" s="12" t="s">
        <v>208</v>
      </c>
    </row>
    <row r="25">
      <c r="A25" s="9">
        <f>IFERROR(__xludf.DUMMYFUNCTION("""COMPUTED_VALUE"""),43738.545128148144)</f>
        <v>43738.54513</v>
      </c>
      <c r="B25" t="str">
        <f>IFERROR(__xludf.DUMMYFUNCTION("""COMPUTED_VALUE"""),"Vojáček")</f>
        <v>Vojáček</v>
      </c>
      <c r="C25" t="str">
        <f>IFERROR(__xludf.DUMMYFUNCTION("""COMPUTED_VALUE"""),"Milan")</f>
        <v>Milan</v>
      </c>
      <c r="D25" t="str">
        <f>IFERROR(__xludf.DUMMYFUNCTION("""COMPUTED_VALUE"""),"chalupa103@seznam.cz")</f>
        <v>chalupa103@seznam.cz</v>
      </c>
      <c r="E25" t="str">
        <f>IFERROR(__xludf.DUMMYFUNCTION("""COMPUTED_VALUE"""),"Muž")</f>
        <v>Muž</v>
      </c>
      <c r="F25" t="str">
        <f>IFERROR(__xludf.DUMMYFUNCTION("""COMPUTED_VALUE"""),"Stříbrná 103")</f>
        <v>Stříbrná 103</v>
      </c>
      <c r="G25">
        <f>IFERROR(__xludf.DUMMYFUNCTION("""COMPUTED_VALUE"""),1970.0)</f>
        <v>1970</v>
      </c>
      <c r="H25" t="str">
        <f>IFERROR(__xludf.DUMMYFUNCTION("""COMPUTED_VALUE"""),"Vojaja team")</f>
        <v>Vojaja team</v>
      </c>
      <c r="I25" t="str">
        <f>IFERROR(__xludf.DUMMYFUNCTION("""COMPUTED_VALUE"""),"5 km")</f>
        <v>5 km</v>
      </c>
      <c r="J25" s="7">
        <f t="shared" si="1"/>
        <v>24</v>
      </c>
      <c r="K25" s="7" t="str">
        <f t="shared" si="2"/>
        <v>40+</v>
      </c>
      <c r="L25" s="12" t="s">
        <v>209</v>
      </c>
    </row>
    <row r="26">
      <c r="A26" s="9">
        <f>IFERROR(__xludf.DUMMYFUNCTION("""COMPUTED_VALUE"""),43739.90143087963)</f>
        <v>43739.90143</v>
      </c>
      <c r="B26" t="str">
        <f>IFERROR(__xludf.DUMMYFUNCTION("""COMPUTED_VALUE"""),"Hrušková ")</f>
        <v>Hrušková </v>
      </c>
      <c r="C26" t="str">
        <f>IFERROR(__xludf.DUMMYFUNCTION("""COMPUTED_VALUE"""),"Romana")</f>
        <v>Romana</v>
      </c>
      <c r="D26" t="str">
        <f>IFERROR(__xludf.DUMMYFUNCTION("""COMPUTED_VALUE"""),"rhruskova@email.cz")</f>
        <v>rhruskova@email.cz</v>
      </c>
      <c r="E26" t="str">
        <f>IFERROR(__xludf.DUMMYFUNCTION("""COMPUTED_VALUE"""),"Žena")</f>
        <v>Žena</v>
      </c>
      <c r="F26" t="str">
        <f>IFERROR(__xludf.DUMMYFUNCTION("""COMPUTED_VALUE"""),"Sokolov")</f>
        <v>Sokolov</v>
      </c>
      <c r="G26">
        <f>IFERROR(__xludf.DUMMYFUNCTION("""COMPUTED_VALUE"""),1972.0)</f>
        <v>1972</v>
      </c>
      <c r="H26" t="str">
        <f>IFERROR(__xludf.DUMMYFUNCTION("""COMPUTED_VALUE"""),"Lemry líný Sokolov")</f>
        <v>Lemry líný Sokolov</v>
      </c>
      <c r="I26" t="str">
        <f>IFERROR(__xludf.DUMMYFUNCTION("""COMPUTED_VALUE"""),"5 km")</f>
        <v>5 km</v>
      </c>
      <c r="J26" s="7">
        <f t="shared" si="1"/>
        <v>25</v>
      </c>
      <c r="K26" s="7" t="str">
        <f t="shared" si="2"/>
        <v>40+</v>
      </c>
      <c r="L26" s="12" t="s">
        <v>210</v>
      </c>
    </row>
    <row r="27">
      <c r="A27" s="9">
        <f>IFERROR(__xludf.DUMMYFUNCTION("""COMPUTED_VALUE"""),43742.395468124996)</f>
        <v>43742.39547</v>
      </c>
      <c r="B27" t="str">
        <f>IFERROR(__xludf.DUMMYFUNCTION("""COMPUTED_VALUE"""),"Krajníková")</f>
        <v>Krajníková</v>
      </c>
      <c r="C27" t="str">
        <f>IFERROR(__xludf.DUMMYFUNCTION("""COMPUTED_VALUE"""),"Věra")</f>
        <v>Věra</v>
      </c>
      <c r="D27" t="str">
        <f>IFERROR(__xludf.DUMMYFUNCTION("""COMPUTED_VALUE"""),"deuna@centrum.cz")</f>
        <v>deuna@centrum.cz</v>
      </c>
      <c r="E27" t="str">
        <f>IFERROR(__xludf.DUMMYFUNCTION("""COMPUTED_VALUE"""),"Žena")</f>
        <v>Žena</v>
      </c>
      <c r="F27" t="str">
        <f>IFERROR(__xludf.DUMMYFUNCTION("""COMPUTED_VALUE"""),"Kraslice")</f>
        <v>Kraslice</v>
      </c>
      <c r="G27">
        <f>IFERROR(__xludf.DUMMYFUNCTION("""COMPUTED_VALUE"""),1978.0)</f>
        <v>1978</v>
      </c>
      <c r="H27" t="str">
        <f>IFERROR(__xludf.DUMMYFUNCTION("""COMPUTED_VALUE"""),"Horal Stříbrná")</f>
        <v>Horal Stříbrná</v>
      </c>
      <c r="I27" t="str">
        <f>IFERROR(__xludf.DUMMYFUNCTION("""COMPUTED_VALUE"""),"5 km")</f>
        <v>5 km</v>
      </c>
      <c r="J27" s="7">
        <f t="shared" si="1"/>
        <v>26</v>
      </c>
      <c r="K27" s="7" t="str">
        <f t="shared" si="2"/>
        <v>40+</v>
      </c>
      <c r="L27" s="12" t="s">
        <v>211</v>
      </c>
    </row>
    <row r="28">
      <c r="A28" s="9">
        <f>IFERROR(__xludf.DUMMYFUNCTION("""COMPUTED_VALUE"""),43744.632168414355)</f>
        <v>43744.63217</v>
      </c>
      <c r="B28" t="str">
        <f>IFERROR(__xludf.DUMMYFUNCTION("""COMPUTED_VALUE"""),"Schwalbe")</f>
        <v>Schwalbe</v>
      </c>
      <c r="C28" t="str">
        <f>IFERROR(__xludf.DUMMYFUNCTION("""COMPUTED_VALUE"""),"Ulrike")</f>
        <v>Ulrike</v>
      </c>
      <c r="D28" t="str">
        <f>IFERROR(__xludf.DUMMYFUNCTION("""COMPUTED_VALUE"""),"ulrike_schwalbe@web.de")</f>
        <v>ulrike_schwalbe@web.de</v>
      </c>
      <c r="E28" t="str">
        <f>IFERROR(__xludf.DUMMYFUNCTION("""COMPUTED_VALUE"""),"Žena")</f>
        <v>Žena</v>
      </c>
      <c r="F28" t="str">
        <f>IFERROR(__xludf.DUMMYFUNCTION("""COMPUTED_VALUE"""),"Plauen")</f>
        <v>Plauen</v>
      </c>
      <c r="G28">
        <f>IFERROR(__xludf.DUMMYFUNCTION("""COMPUTED_VALUE"""),1978.0)</f>
        <v>1978</v>
      </c>
      <c r="H28" t="str">
        <f>IFERROR(__xludf.DUMMYFUNCTION("""COMPUTED_VALUE"""),"ASC Marktrodach")</f>
        <v>ASC Marktrodach</v>
      </c>
      <c r="I28" t="str">
        <f>IFERROR(__xludf.DUMMYFUNCTION("""COMPUTED_VALUE"""),"10 km")</f>
        <v>10 km</v>
      </c>
      <c r="J28" s="7">
        <f t="shared" si="1"/>
        <v>27</v>
      </c>
      <c r="K28" s="7" t="str">
        <f t="shared" si="2"/>
        <v>40+</v>
      </c>
      <c r="L28" s="12" t="s">
        <v>212</v>
      </c>
    </row>
    <row r="29">
      <c r="A29" s="9">
        <f>IFERROR(__xludf.DUMMYFUNCTION("""COMPUTED_VALUE"""),43745.84961471065)</f>
        <v>43745.84961</v>
      </c>
      <c r="B29" t="str">
        <f>IFERROR(__xludf.DUMMYFUNCTION("""COMPUTED_VALUE"""),"VYLETA")</f>
        <v>VYLETA</v>
      </c>
      <c r="C29" t="str">
        <f>IFERROR(__xludf.DUMMYFUNCTION("""COMPUTED_VALUE"""),"JAKUB")</f>
        <v>JAKUB</v>
      </c>
      <c r="D29" t="str">
        <f>IFERROR(__xludf.DUMMYFUNCTION("""COMPUTED_VALUE"""),"vyletakarel@seznam.cz")</f>
        <v>vyletakarel@seznam.cz</v>
      </c>
      <c r="E29" t="str">
        <f>IFERROR(__xludf.DUMMYFUNCTION("""COMPUTED_VALUE"""),"Muž")</f>
        <v>Muž</v>
      </c>
      <c r="F29" t="str">
        <f>IFERROR(__xludf.DUMMYFUNCTION("""COMPUTED_VALUE"""),"KRASLICE")</f>
        <v>KRASLICE</v>
      </c>
      <c r="G29">
        <f>IFERROR(__xludf.DUMMYFUNCTION("""COMPUTED_VALUE"""),2006.0)</f>
        <v>2006</v>
      </c>
      <c r="H29" t="str">
        <f>IFERROR(__xludf.DUMMYFUNCTION("""COMPUTED_VALUE"""),"KOME KLUB KRASLICE")</f>
        <v>KOME KLUB KRASLICE</v>
      </c>
      <c r="I29" t="str">
        <f>IFERROR(__xludf.DUMMYFUNCTION("""COMPUTED_VALUE"""),"5 km")</f>
        <v>5 km</v>
      </c>
      <c r="J29" s="7">
        <f t="shared" si="1"/>
        <v>28</v>
      </c>
      <c r="K29" s="7" t="str">
        <f t="shared" si="2"/>
        <v>15-40</v>
      </c>
      <c r="L29" s="12" t="s">
        <v>213</v>
      </c>
    </row>
    <row r="30">
      <c r="A30" s="9">
        <f>IFERROR(__xludf.DUMMYFUNCTION("""COMPUTED_VALUE"""),43745.85055249999)</f>
        <v>43745.85055</v>
      </c>
      <c r="B30" t="str">
        <f>IFERROR(__xludf.DUMMYFUNCTION("""COMPUTED_VALUE"""),"VYLETA")</f>
        <v>VYLETA</v>
      </c>
      <c r="C30" t="str">
        <f>IFERROR(__xludf.DUMMYFUNCTION("""COMPUTED_VALUE"""),"KAREL")</f>
        <v>KAREL</v>
      </c>
      <c r="D30" t="str">
        <f>IFERROR(__xludf.DUMMYFUNCTION("""COMPUTED_VALUE"""),"vyletakarel@seznam.cz")</f>
        <v>vyletakarel@seznam.cz</v>
      </c>
      <c r="E30" t="str">
        <f>IFERROR(__xludf.DUMMYFUNCTION("""COMPUTED_VALUE"""),"Muž")</f>
        <v>Muž</v>
      </c>
      <c r="F30" t="str">
        <f>IFERROR(__xludf.DUMMYFUNCTION("""COMPUTED_VALUE"""),"KRASLICE")</f>
        <v>KRASLICE</v>
      </c>
      <c r="G30">
        <f>IFERROR(__xludf.DUMMYFUNCTION("""COMPUTED_VALUE"""),1971.0)</f>
        <v>1971</v>
      </c>
      <c r="H30" t="str">
        <f>IFERROR(__xludf.DUMMYFUNCTION("""COMPUTED_VALUE"""),"KOME KLUB KRASLICE")</f>
        <v>KOME KLUB KRASLICE</v>
      </c>
      <c r="I30" t="str">
        <f>IFERROR(__xludf.DUMMYFUNCTION("""COMPUTED_VALUE"""),"5 km")</f>
        <v>5 km</v>
      </c>
      <c r="J30" s="7">
        <f t="shared" si="1"/>
        <v>29</v>
      </c>
      <c r="K30" s="7" t="str">
        <f t="shared" si="2"/>
        <v>40+</v>
      </c>
      <c r="L30" s="12" t="s">
        <v>214</v>
      </c>
    </row>
    <row r="31">
      <c r="A31" s="9">
        <f>IFERROR(__xludf.DUMMYFUNCTION("""COMPUTED_VALUE"""),43746.59485140046)</f>
        <v>43746.59485</v>
      </c>
      <c r="B31" t="str">
        <f>IFERROR(__xludf.DUMMYFUNCTION("""COMPUTED_VALUE"""),"Havlíček")</f>
        <v>Havlíček</v>
      </c>
      <c r="C31" t="str">
        <f>IFERROR(__xludf.DUMMYFUNCTION("""COMPUTED_VALUE"""),"Michal")</f>
        <v>Michal</v>
      </c>
      <c r="D31" t="str">
        <f>IFERROR(__xludf.DUMMYFUNCTION("""COMPUTED_VALUE"""),"havlicek@aceskv.cz")</f>
        <v>havlicek@aceskv.cz</v>
      </c>
      <c r="E31" t="str">
        <f>IFERROR(__xludf.DUMMYFUNCTION("""COMPUTED_VALUE"""),"Muž")</f>
        <v>Muž</v>
      </c>
      <c r="F31" t="str">
        <f>IFERROR(__xludf.DUMMYFUNCTION("""COMPUTED_VALUE"""),"Hájek ")</f>
        <v>Hájek </v>
      </c>
      <c r="G31">
        <f>IFERROR(__xludf.DUMMYFUNCTION("""COMPUTED_VALUE"""),1971.0)</f>
        <v>1971</v>
      </c>
      <c r="H31" t="str">
        <f>IFERROR(__xludf.DUMMYFUNCTION("""COMPUTED_VALUE"""),"ACES Team K.Vary")</f>
        <v>ACES Team K.Vary</v>
      </c>
      <c r="I31" t="str">
        <f>IFERROR(__xludf.DUMMYFUNCTION("""COMPUTED_VALUE"""),"5 km")</f>
        <v>5 km</v>
      </c>
      <c r="J31" s="7">
        <f t="shared" si="1"/>
        <v>30</v>
      </c>
      <c r="K31" s="7" t="str">
        <f t="shared" si="2"/>
        <v>40+</v>
      </c>
      <c r="L31" s="12" t="s">
        <v>215</v>
      </c>
    </row>
    <row r="32">
      <c r="A32" s="9">
        <f>IFERROR(__xludf.DUMMYFUNCTION("""COMPUTED_VALUE"""),43746.854292881944)</f>
        <v>43746.85429</v>
      </c>
      <c r="B32" t="str">
        <f>IFERROR(__xludf.DUMMYFUNCTION("""COMPUTED_VALUE"""),"Ševčíková")</f>
        <v>Ševčíková</v>
      </c>
      <c r="C32" t="str">
        <f>IFERROR(__xludf.DUMMYFUNCTION("""COMPUTED_VALUE"""),"Anežka")</f>
        <v>Anežka</v>
      </c>
      <c r="D32" t="str">
        <f>IFERROR(__xludf.DUMMYFUNCTION("""COMPUTED_VALUE"""),"anyzek.sevcikova@seznam.cz")</f>
        <v>anyzek.sevcikova@seznam.cz</v>
      </c>
      <c r="E32" t="str">
        <f>IFERROR(__xludf.DUMMYFUNCTION("""COMPUTED_VALUE"""),"Žena")</f>
        <v>Žena</v>
      </c>
      <c r="F32" t="str">
        <f>IFERROR(__xludf.DUMMYFUNCTION("""COMPUTED_VALUE"""),"Perštejn")</f>
        <v>Perštejn</v>
      </c>
      <c r="G32" t="str">
        <f>IFERROR(__xludf.DUMMYFUNCTION("""COMPUTED_VALUE"""),"")</f>
        <v/>
      </c>
      <c r="H32" t="str">
        <f>IFERROR(__xludf.DUMMYFUNCTION("""COMPUTED_VALUE"""),"KOME klub Kraslice")</f>
        <v>KOME klub Kraslice</v>
      </c>
      <c r="I32" t="str">
        <f>IFERROR(__xludf.DUMMYFUNCTION("""COMPUTED_VALUE"""),"10 km")</f>
        <v>10 km</v>
      </c>
      <c r="J32" s="7">
        <f t="shared" si="1"/>
        <v>31</v>
      </c>
      <c r="K32" s="7" t="str">
        <f t="shared" si="2"/>
        <v/>
      </c>
      <c r="L32" s="12" t="s">
        <v>216</v>
      </c>
    </row>
    <row r="33">
      <c r="A33" s="9">
        <f>IFERROR(__xludf.DUMMYFUNCTION("""COMPUTED_VALUE"""),43746.865228449074)</f>
        <v>43746.86523</v>
      </c>
      <c r="B33" t="str">
        <f>IFERROR(__xludf.DUMMYFUNCTION("""COMPUTED_VALUE"""),"Maxa")</f>
        <v>Maxa</v>
      </c>
      <c r="C33" t="str">
        <f>IFERROR(__xludf.DUMMYFUNCTION("""COMPUTED_VALUE"""),"Jan")</f>
        <v>Jan</v>
      </c>
      <c r="D33" t="str">
        <f>IFERROR(__xludf.DUMMYFUNCTION("""COMPUTED_VALUE"""),"janmaxa12@gmail.com")</f>
        <v>janmaxa12@gmail.com</v>
      </c>
      <c r="E33" t="str">
        <f>IFERROR(__xludf.DUMMYFUNCTION("""COMPUTED_VALUE"""),"Muž")</f>
        <v>Muž</v>
      </c>
      <c r="F33" t="str">
        <f>IFERROR(__xludf.DUMMYFUNCTION("""COMPUTED_VALUE"""),"Lomnice")</f>
        <v>Lomnice</v>
      </c>
      <c r="G33">
        <f>IFERROR(__xludf.DUMMYFUNCTION("""COMPUTED_VALUE"""),1982.0)</f>
        <v>1982</v>
      </c>
      <c r="H33" t="str">
        <f>IFERROR(__xludf.DUMMYFUNCTION("""COMPUTED_VALUE"""),"")</f>
        <v/>
      </c>
      <c r="I33" t="str">
        <f>IFERROR(__xludf.DUMMYFUNCTION("""COMPUTED_VALUE"""),"10 km")</f>
        <v>10 km</v>
      </c>
      <c r="J33" s="7">
        <f t="shared" si="1"/>
        <v>32</v>
      </c>
      <c r="K33" s="7" t="str">
        <f t="shared" si="2"/>
        <v>15-40</v>
      </c>
      <c r="L33" s="12" t="s">
        <v>217</v>
      </c>
    </row>
    <row r="34">
      <c r="A34" s="9">
        <f>IFERROR(__xludf.DUMMYFUNCTION("""COMPUTED_VALUE"""),43746.88321990741)</f>
        <v>43746.88322</v>
      </c>
      <c r="B34" t="str">
        <f>IFERROR(__xludf.DUMMYFUNCTION("""COMPUTED_VALUE"""),"Moulisová")</f>
        <v>Moulisová</v>
      </c>
      <c r="C34" t="str">
        <f>IFERROR(__xludf.DUMMYFUNCTION("""COMPUTED_VALUE"""),"Jitka")</f>
        <v>Jitka</v>
      </c>
      <c r="D34" t="str">
        <f>IFERROR(__xludf.DUMMYFUNCTION("""COMPUTED_VALUE"""),"Schauer.Jitka@seznam.cz")</f>
        <v>Schauer.Jitka@seznam.cz</v>
      </c>
      <c r="E34" t="str">
        <f>IFERROR(__xludf.DUMMYFUNCTION("""COMPUTED_VALUE"""),"Žena")</f>
        <v>Žena</v>
      </c>
      <c r="F34" t="str">
        <f>IFERROR(__xludf.DUMMYFUNCTION("""COMPUTED_VALUE"""),"Sokolov")</f>
        <v>Sokolov</v>
      </c>
      <c r="G34">
        <f>IFERROR(__xludf.DUMMYFUNCTION("""COMPUTED_VALUE"""),1966.0)</f>
        <v>1966</v>
      </c>
      <c r="H34" t="str">
        <f>IFERROR(__xludf.DUMMYFUNCTION("""COMPUTED_VALUE"""),"Lemry líný Sokolov")</f>
        <v>Lemry líný Sokolov</v>
      </c>
      <c r="I34" t="str">
        <f>IFERROR(__xludf.DUMMYFUNCTION("""COMPUTED_VALUE"""),"5 km")</f>
        <v>5 km</v>
      </c>
      <c r="J34" s="7">
        <f t="shared" si="1"/>
        <v>33</v>
      </c>
      <c r="K34" s="7" t="str">
        <f t="shared" si="2"/>
        <v>40+</v>
      </c>
      <c r="L34" s="12" t="s">
        <v>218</v>
      </c>
    </row>
    <row r="35">
      <c r="A35" s="9">
        <f>IFERROR(__xludf.DUMMYFUNCTION("""COMPUTED_VALUE"""),43747.49505561343)</f>
        <v>43747.49506</v>
      </c>
      <c r="B35" t="str">
        <f>IFERROR(__xludf.DUMMYFUNCTION("""COMPUTED_VALUE"""),"Novotná ")</f>
        <v>Novotná </v>
      </c>
      <c r="C35" t="str">
        <f>IFERROR(__xludf.DUMMYFUNCTION("""COMPUTED_VALUE"""),"Květa ")</f>
        <v>Květa </v>
      </c>
      <c r="D35" t="str">
        <f>IFERROR(__xludf.DUMMYFUNCTION("""COMPUTED_VALUE"""),"Kvetan@seznam.cz")</f>
        <v>Kvetan@seznam.cz</v>
      </c>
      <c r="E35" t="str">
        <f>IFERROR(__xludf.DUMMYFUNCTION("""COMPUTED_VALUE"""),"Žena")</f>
        <v>Žena</v>
      </c>
      <c r="F35" t="str">
        <f>IFERROR(__xludf.DUMMYFUNCTION("""COMPUTED_VALUE"""),"Březová ")</f>
        <v>Březová </v>
      </c>
      <c r="G35">
        <f>IFERROR(__xludf.DUMMYFUNCTION("""COMPUTED_VALUE"""),1986.0)</f>
        <v>1986</v>
      </c>
      <c r="H35" t="str">
        <f>IFERROR(__xludf.DUMMYFUNCTION("""COMPUTED_VALUE"""),"")</f>
        <v/>
      </c>
      <c r="I35" t="str">
        <f>IFERROR(__xludf.DUMMYFUNCTION("""COMPUTED_VALUE"""),"5 km")</f>
        <v>5 km</v>
      </c>
      <c r="J35" s="7">
        <f t="shared" si="1"/>
        <v>34</v>
      </c>
      <c r="K35" s="7" t="str">
        <f t="shared" si="2"/>
        <v>15-40</v>
      </c>
      <c r="L35" s="12" t="s">
        <v>219</v>
      </c>
    </row>
    <row r="36">
      <c r="A36" s="9">
        <f>IFERROR(__xludf.DUMMYFUNCTION("""COMPUTED_VALUE"""),43747.62659666667)</f>
        <v>43747.6266</v>
      </c>
      <c r="B36" t="str">
        <f>IFERROR(__xludf.DUMMYFUNCTION("""COMPUTED_VALUE"""),"Šperňáková")</f>
        <v>Šperňáková</v>
      </c>
      <c r="C36" t="str">
        <f>IFERROR(__xludf.DUMMYFUNCTION("""COMPUTED_VALUE"""),"Nela")</f>
        <v>Nela</v>
      </c>
      <c r="D36" t="str">
        <f>IFERROR(__xludf.DUMMYFUNCTION("""COMPUTED_VALUE"""),"n.spernakova@seznam.cz")</f>
        <v>n.spernakova@seznam.cz</v>
      </c>
      <c r="E36" t="str">
        <f>IFERROR(__xludf.DUMMYFUNCTION("""COMPUTED_VALUE"""),"Žena")</f>
        <v>Žena</v>
      </c>
      <c r="F36" t="str">
        <f>IFERROR(__xludf.DUMMYFUNCTION("""COMPUTED_VALUE"""),"Rotava")</f>
        <v>Rotava</v>
      </c>
      <c r="G36">
        <f>IFERROR(__xludf.DUMMYFUNCTION("""COMPUTED_VALUE"""),1990.0)</f>
        <v>1990</v>
      </c>
      <c r="H36" t="str">
        <f>IFERROR(__xludf.DUMMYFUNCTION("""COMPUTED_VALUE"""),"Centrum pro dítě a rodinu Valika")</f>
        <v>Centrum pro dítě a rodinu Valika</v>
      </c>
      <c r="I36" t="str">
        <f>IFERROR(__xludf.DUMMYFUNCTION("""COMPUTED_VALUE"""),"5 km")</f>
        <v>5 km</v>
      </c>
      <c r="J36" s="7">
        <f t="shared" si="1"/>
        <v>35</v>
      </c>
      <c r="K36" s="7" t="str">
        <f t="shared" si="2"/>
        <v>15-40</v>
      </c>
      <c r="L36" s="12" t="s">
        <v>220</v>
      </c>
    </row>
    <row r="37">
      <c r="A37" s="9">
        <f>IFERROR(__xludf.DUMMYFUNCTION("""COMPUTED_VALUE"""),43747.62862554398)</f>
        <v>43747.62863</v>
      </c>
      <c r="B37" t="str">
        <f>IFERROR(__xludf.DUMMYFUNCTION("""COMPUTED_VALUE"""),"Krásný")</f>
        <v>Krásný</v>
      </c>
      <c r="C37" t="str">
        <f>IFERROR(__xludf.DUMMYFUNCTION("""COMPUTED_VALUE"""),"Josef")</f>
        <v>Josef</v>
      </c>
      <c r="D37" t="str">
        <f>IFERROR(__xludf.DUMMYFUNCTION("""COMPUTED_VALUE"""),"krasny6@seznam.cz")</f>
        <v>krasny6@seznam.cz</v>
      </c>
      <c r="E37" t="str">
        <f>IFERROR(__xludf.DUMMYFUNCTION("""COMPUTED_VALUE"""),"Muž")</f>
        <v>Muž</v>
      </c>
      <c r="F37" t="str">
        <f>IFERROR(__xludf.DUMMYFUNCTION("""COMPUTED_VALUE"""),"Rotava")</f>
        <v>Rotava</v>
      </c>
      <c r="G37">
        <f>IFERROR(__xludf.DUMMYFUNCTION("""COMPUTED_VALUE"""),1984.0)</f>
        <v>1984</v>
      </c>
      <c r="H37" t="str">
        <f>IFERROR(__xludf.DUMMYFUNCTION("""COMPUTED_VALUE"""),"Centrum pro dítě a rodinu Valika")</f>
        <v>Centrum pro dítě a rodinu Valika</v>
      </c>
      <c r="I37" t="str">
        <f>IFERROR(__xludf.DUMMYFUNCTION("""COMPUTED_VALUE"""),"5 km")</f>
        <v>5 km</v>
      </c>
      <c r="J37" s="7">
        <f t="shared" si="1"/>
        <v>36</v>
      </c>
      <c r="K37" s="7" t="str">
        <f t="shared" si="2"/>
        <v>15-40</v>
      </c>
      <c r="L37" s="12" t="s">
        <v>221</v>
      </c>
    </row>
    <row r="38">
      <c r="A38" s="9">
        <f>IFERROR(__xludf.DUMMYFUNCTION("""COMPUTED_VALUE"""),43748.50447777777)</f>
        <v>43748.50448</v>
      </c>
      <c r="B38" t="str">
        <f>IFERROR(__xludf.DUMMYFUNCTION("""COMPUTED_VALUE"""),"Bobenič")</f>
        <v>Bobenič</v>
      </c>
      <c r="C38" t="str">
        <f>IFERROR(__xludf.DUMMYFUNCTION("""COMPUTED_VALUE"""),"Josef")</f>
        <v>Josef</v>
      </c>
      <c r="D38" t="str">
        <f>IFERROR(__xludf.DUMMYFUNCTION("""COMPUTED_VALUE"""),"bobenic.j@seznam.cz")</f>
        <v>bobenic.j@seznam.cz</v>
      </c>
      <c r="E38" t="str">
        <f>IFERROR(__xludf.DUMMYFUNCTION("""COMPUTED_VALUE"""),"Muž")</f>
        <v>Muž</v>
      </c>
      <c r="F38" t="str">
        <f>IFERROR(__xludf.DUMMYFUNCTION("""COMPUTED_VALUE"""),"Sokolov")</f>
        <v>Sokolov</v>
      </c>
      <c r="G38">
        <f>IFERROR(__xludf.DUMMYFUNCTION("""COMPUTED_VALUE"""),1977.0)</f>
        <v>1977</v>
      </c>
      <c r="H38" t="str">
        <f>IFERROR(__xludf.DUMMYFUNCTION("""COMPUTED_VALUE"""),"Bobíci")</f>
        <v>Bobíci</v>
      </c>
      <c r="I38" t="str">
        <f>IFERROR(__xludf.DUMMYFUNCTION("""COMPUTED_VALUE"""),"10 km")</f>
        <v>10 km</v>
      </c>
      <c r="J38" s="7">
        <f t="shared" si="1"/>
        <v>37</v>
      </c>
      <c r="K38" s="7" t="str">
        <f t="shared" si="2"/>
        <v>40+</v>
      </c>
      <c r="L38" s="12" t="s">
        <v>222</v>
      </c>
    </row>
    <row r="39">
      <c r="A39" s="9">
        <f>IFERROR(__xludf.DUMMYFUNCTION("""COMPUTED_VALUE"""),43748.50456024306)</f>
        <v>43748.50456</v>
      </c>
      <c r="B39" t="str">
        <f>IFERROR(__xludf.DUMMYFUNCTION("""COMPUTED_VALUE"""),"Bobenič")</f>
        <v>Bobenič</v>
      </c>
      <c r="C39" t="str">
        <f>IFERROR(__xludf.DUMMYFUNCTION("""COMPUTED_VALUE"""),"Josef")</f>
        <v>Josef</v>
      </c>
      <c r="D39" t="str">
        <f>IFERROR(__xludf.DUMMYFUNCTION("""COMPUTED_VALUE"""),"bobenic.j@seznam.cz")</f>
        <v>bobenic.j@seznam.cz</v>
      </c>
      <c r="E39" t="str">
        <f>IFERROR(__xludf.DUMMYFUNCTION("""COMPUTED_VALUE"""),"Muž")</f>
        <v>Muž</v>
      </c>
      <c r="F39" t="str">
        <f>IFERROR(__xludf.DUMMYFUNCTION("""COMPUTED_VALUE"""),"Sokolov")</f>
        <v>Sokolov</v>
      </c>
      <c r="G39">
        <f>IFERROR(__xludf.DUMMYFUNCTION("""COMPUTED_VALUE"""),1977.0)</f>
        <v>1977</v>
      </c>
      <c r="H39" t="str">
        <f>IFERROR(__xludf.DUMMYFUNCTION("""COMPUTED_VALUE"""),"Bobíci")</f>
        <v>Bobíci</v>
      </c>
      <c r="I39" t="str">
        <f>IFERROR(__xludf.DUMMYFUNCTION("""COMPUTED_VALUE"""),"10 km")</f>
        <v>10 km</v>
      </c>
      <c r="J39" s="7">
        <f t="shared" si="1"/>
        <v>38</v>
      </c>
      <c r="K39" s="7" t="str">
        <f t="shared" si="2"/>
        <v>40+</v>
      </c>
      <c r="L39" s="12" t="s">
        <v>222</v>
      </c>
    </row>
    <row r="40">
      <c r="A40" s="9">
        <f>IFERROR(__xludf.DUMMYFUNCTION("""COMPUTED_VALUE"""),43748.50511837963)</f>
        <v>43748.50512</v>
      </c>
      <c r="B40" t="str">
        <f>IFERROR(__xludf.DUMMYFUNCTION("""COMPUTED_VALUE"""),"Bobeničová")</f>
        <v>Bobeničová</v>
      </c>
      <c r="C40" t="str">
        <f>IFERROR(__xludf.DUMMYFUNCTION("""COMPUTED_VALUE"""),"Ingrid")</f>
        <v>Ingrid</v>
      </c>
      <c r="D40" t="str">
        <f>IFERROR(__xludf.DUMMYFUNCTION("""COMPUTED_VALUE"""),"bobenic.j@seznam.cz")</f>
        <v>bobenic.j@seznam.cz</v>
      </c>
      <c r="E40" t="str">
        <f>IFERROR(__xludf.DUMMYFUNCTION("""COMPUTED_VALUE"""),"Žena")</f>
        <v>Žena</v>
      </c>
      <c r="F40" t="str">
        <f>IFERROR(__xludf.DUMMYFUNCTION("""COMPUTED_VALUE"""),"Sokolov")</f>
        <v>Sokolov</v>
      </c>
      <c r="G40">
        <f>IFERROR(__xludf.DUMMYFUNCTION("""COMPUTED_VALUE"""),1976.0)</f>
        <v>1976</v>
      </c>
      <c r="H40" t="str">
        <f>IFERROR(__xludf.DUMMYFUNCTION("""COMPUTED_VALUE"""),"Bobíci")</f>
        <v>Bobíci</v>
      </c>
      <c r="I40" t="str">
        <f>IFERROR(__xludf.DUMMYFUNCTION("""COMPUTED_VALUE"""),"10 km")</f>
        <v>10 km</v>
      </c>
      <c r="J40" s="7">
        <f t="shared" si="1"/>
        <v>39</v>
      </c>
      <c r="K40" s="7" t="str">
        <f t="shared" si="2"/>
        <v>40+</v>
      </c>
      <c r="L40" s="12" t="s">
        <v>223</v>
      </c>
    </row>
    <row r="41">
      <c r="A41" s="9">
        <f>IFERROR(__xludf.DUMMYFUNCTION("""COMPUTED_VALUE"""),43748.6364578125)</f>
        <v>43748.63646</v>
      </c>
      <c r="B41" t="str">
        <f>IFERROR(__xludf.DUMMYFUNCTION("""COMPUTED_VALUE"""),"Filingr")</f>
        <v>Filingr</v>
      </c>
      <c r="C41" t="str">
        <f>IFERROR(__xludf.DUMMYFUNCTION("""COMPUTED_VALUE"""),"Čeněk")</f>
        <v>Čeněk</v>
      </c>
      <c r="D41" t="str">
        <f>IFERROR(__xludf.DUMMYFUNCTION("""COMPUTED_VALUE"""),"bezec.cf@centrum.cz")</f>
        <v>bezec.cf@centrum.cz</v>
      </c>
      <c r="E41" t="str">
        <f>IFERROR(__xludf.DUMMYFUNCTION("""COMPUTED_VALUE"""),"Muž")</f>
        <v>Muž</v>
      </c>
      <c r="F41" t="str">
        <f>IFERROR(__xludf.DUMMYFUNCTION("""COMPUTED_VALUE"""),"Kadaň")</f>
        <v>Kadaň</v>
      </c>
      <c r="G41">
        <f>IFERROR(__xludf.DUMMYFUNCTION("""COMPUTED_VALUE"""),1961.0)</f>
        <v>1961</v>
      </c>
      <c r="H41" t="str">
        <f>IFERROR(__xludf.DUMMYFUNCTION("""COMPUTED_VALUE"""),"Běžecký klub F - C Kadaň")</f>
        <v>Běžecký klub F - C Kadaň</v>
      </c>
      <c r="I41" t="str">
        <f>IFERROR(__xludf.DUMMYFUNCTION("""COMPUTED_VALUE"""),"10 km")</f>
        <v>10 km</v>
      </c>
      <c r="J41" s="7">
        <f t="shared" si="1"/>
        <v>40</v>
      </c>
      <c r="K41" s="7" t="str">
        <f t="shared" si="2"/>
        <v>40+</v>
      </c>
      <c r="L41" s="12" t="s">
        <v>224</v>
      </c>
    </row>
    <row r="42">
      <c r="A42" s="9">
        <f>IFERROR(__xludf.DUMMYFUNCTION("""COMPUTED_VALUE"""),43749.5019794676)</f>
        <v>43749.50198</v>
      </c>
      <c r="B42" t="str">
        <f>IFERROR(__xludf.DUMMYFUNCTION("""COMPUTED_VALUE"""),"Švecová ")</f>
        <v>Švecová </v>
      </c>
      <c r="C42" t="str">
        <f>IFERROR(__xludf.DUMMYFUNCTION("""COMPUTED_VALUE"""),"Monika")</f>
        <v>Monika</v>
      </c>
      <c r="D42" t="str">
        <f>IFERROR(__xludf.DUMMYFUNCTION("""COMPUTED_VALUE"""),"monsve91@gmail.com")</f>
        <v>monsve91@gmail.com</v>
      </c>
      <c r="E42" t="str">
        <f>IFERROR(__xludf.DUMMYFUNCTION("""COMPUTED_VALUE"""),"Žena")</f>
        <v>Žena</v>
      </c>
      <c r="F42" t="str">
        <f>IFERROR(__xludf.DUMMYFUNCTION("""COMPUTED_VALUE"""),"Kraslice ")</f>
        <v>Kraslice </v>
      </c>
      <c r="G42">
        <f>IFERROR(__xludf.DUMMYFUNCTION("""COMPUTED_VALUE"""),1991.0)</f>
        <v>1991</v>
      </c>
      <c r="H42" t="str">
        <f>IFERROR(__xludf.DUMMYFUNCTION("""COMPUTED_VALUE"""),"")</f>
        <v/>
      </c>
      <c r="I42" t="str">
        <f>IFERROR(__xludf.DUMMYFUNCTION("""COMPUTED_VALUE"""),"10 km")</f>
        <v>10 km</v>
      </c>
      <c r="J42" s="7">
        <f t="shared" si="1"/>
        <v>41</v>
      </c>
      <c r="K42" s="7" t="str">
        <f t="shared" si="2"/>
        <v>15-40</v>
      </c>
      <c r="L42" s="12" t="s">
        <v>225</v>
      </c>
    </row>
    <row r="43">
      <c r="A43" s="9" t="str">
        <f>IFERROR(__xludf.DUMMYFUNCTION("""COMPUTED_VALUE"""),"")</f>
        <v/>
      </c>
      <c r="B43" t="str">
        <f>IFERROR(__xludf.DUMMYFUNCTION("""COMPUTED_VALUE"""),"")</f>
        <v/>
      </c>
      <c r="C43" t="str">
        <f>IFERROR(__xludf.DUMMYFUNCTION("""COMPUTED_VALUE"""),"")</f>
        <v/>
      </c>
      <c r="D43" t="str">
        <f>IFERROR(__xludf.DUMMYFUNCTION("""COMPUTED_VALUE"""),"")</f>
        <v/>
      </c>
      <c r="E43" t="str">
        <f>IFERROR(__xludf.DUMMYFUNCTION("""COMPUTED_VALUE"""),"")</f>
        <v/>
      </c>
      <c r="F43" t="str">
        <f>IFERROR(__xludf.DUMMYFUNCTION("""COMPUTED_VALUE"""),"")</f>
        <v/>
      </c>
      <c r="G43" t="str">
        <f>IFERROR(__xludf.DUMMYFUNCTION("""COMPUTED_VALUE"""),"")</f>
        <v/>
      </c>
      <c r="H43" t="str">
        <f>IFERROR(__xludf.DUMMYFUNCTION("""COMPUTED_VALUE"""),"")</f>
        <v/>
      </c>
      <c r="I43" t="str">
        <f>IFERROR(__xludf.DUMMYFUNCTION("""COMPUTED_VALUE"""),"")</f>
        <v/>
      </c>
      <c r="J43" s="7" t="str">
        <f t="shared" si="1"/>
        <v/>
      </c>
      <c r="K43" s="7" t="str">
        <f t="shared" si="2"/>
        <v/>
      </c>
      <c r="L43" s="13"/>
    </row>
    <row r="44">
      <c r="A44" s="9" t="str">
        <f>IFERROR(__xludf.DUMMYFUNCTION("""COMPUTED_VALUE"""),"")</f>
        <v/>
      </c>
      <c r="B44" t="str">
        <f>IFERROR(__xludf.DUMMYFUNCTION("""COMPUTED_VALUE"""),"")</f>
        <v/>
      </c>
      <c r="C44" t="str">
        <f>IFERROR(__xludf.DUMMYFUNCTION("""COMPUTED_VALUE"""),"")</f>
        <v/>
      </c>
      <c r="D44" t="str">
        <f>IFERROR(__xludf.DUMMYFUNCTION("""COMPUTED_VALUE"""),"")</f>
        <v/>
      </c>
      <c r="E44" t="str">
        <f>IFERROR(__xludf.DUMMYFUNCTION("""COMPUTED_VALUE"""),"")</f>
        <v/>
      </c>
      <c r="F44" t="str">
        <f>IFERROR(__xludf.DUMMYFUNCTION("""COMPUTED_VALUE"""),"")</f>
        <v/>
      </c>
      <c r="G44" t="str">
        <f>IFERROR(__xludf.DUMMYFUNCTION("""COMPUTED_VALUE"""),"")</f>
        <v/>
      </c>
      <c r="H44" t="str">
        <f>IFERROR(__xludf.DUMMYFUNCTION("""COMPUTED_VALUE"""),"")</f>
        <v/>
      </c>
      <c r="I44" t="str">
        <f>IFERROR(__xludf.DUMMYFUNCTION("""COMPUTED_VALUE"""),"")</f>
        <v/>
      </c>
      <c r="J44" s="7" t="str">
        <f t="shared" si="1"/>
        <v/>
      </c>
      <c r="K44" s="7" t="str">
        <f t="shared" si="2"/>
        <v/>
      </c>
      <c r="L44" s="13"/>
    </row>
    <row r="45">
      <c r="A45" s="9" t="str">
        <f>IFERROR(__xludf.DUMMYFUNCTION("""COMPUTED_VALUE"""),"")</f>
        <v/>
      </c>
      <c r="B45" t="str">
        <f>IFERROR(__xludf.DUMMYFUNCTION("""COMPUTED_VALUE"""),"")</f>
        <v/>
      </c>
      <c r="C45" t="str">
        <f>IFERROR(__xludf.DUMMYFUNCTION("""COMPUTED_VALUE"""),"")</f>
        <v/>
      </c>
      <c r="D45" t="str">
        <f>IFERROR(__xludf.DUMMYFUNCTION("""COMPUTED_VALUE"""),"")</f>
        <v/>
      </c>
      <c r="E45" t="str">
        <f>IFERROR(__xludf.DUMMYFUNCTION("""COMPUTED_VALUE"""),"")</f>
        <v/>
      </c>
      <c r="F45" t="str">
        <f>IFERROR(__xludf.DUMMYFUNCTION("""COMPUTED_VALUE"""),"")</f>
        <v/>
      </c>
      <c r="G45" t="str">
        <f>IFERROR(__xludf.DUMMYFUNCTION("""COMPUTED_VALUE"""),"")</f>
        <v/>
      </c>
      <c r="H45" t="str">
        <f>IFERROR(__xludf.DUMMYFUNCTION("""COMPUTED_VALUE"""),"")</f>
        <v/>
      </c>
      <c r="I45" t="str">
        <f>IFERROR(__xludf.DUMMYFUNCTION("""COMPUTED_VALUE"""),"")</f>
        <v/>
      </c>
      <c r="J45" s="7" t="str">
        <f t="shared" si="1"/>
        <v/>
      </c>
      <c r="K45" s="7" t="str">
        <f t="shared" si="2"/>
        <v/>
      </c>
      <c r="L45" s="13"/>
    </row>
    <row r="46">
      <c r="A46" s="9" t="str">
        <f>IFERROR(__xludf.DUMMYFUNCTION("""COMPUTED_VALUE"""),"")</f>
        <v/>
      </c>
      <c r="B46" t="str">
        <f>IFERROR(__xludf.DUMMYFUNCTION("""COMPUTED_VALUE"""),"")</f>
        <v/>
      </c>
      <c r="C46" t="str">
        <f>IFERROR(__xludf.DUMMYFUNCTION("""COMPUTED_VALUE"""),"")</f>
        <v/>
      </c>
      <c r="D46" t="str">
        <f>IFERROR(__xludf.DUMMYFUNCTION("""COMPUTED_VALUE"""),"")</f>
        <v/>
      </c>
      <c r="E46" t="str">
        <f>IFERROR(__xludf.DUMMYFUNCTION("""COMPUTED_VALUE"""),"")</f>
        <v/>
      </c>
      <c r="F46" t="str">
        <f>IFERROR(__xludf.DUMMYFUNCTION("""COMPUTED_VALUE"""),"")</f>
        <v/>
      </c>
      <c r="G46" t="str">
        <f>IFERROR(__xludf.DUMMYFUNCTION("""COMPUTED_VALUE"""),"")</f>
        <v/>
      </c>
      <c r="H46" t="str">
        <f>IFERROR(__xludf.DUMMYFUNCTION("""COMPUTED_VALUE"""),"")</f>
        <v/>
      </c>
      <c r="I46" t="str">
        <f>IFERROR(__xludf.DUMMYFUNCTION("""COMPUTED_VALUE"""),"")</f>
        <v/>
      </c>
      <c r="J46" s="7" t="str">
        <f t="shared" si="1"/>
        <v/>
      </c>
      <c r="K46" s="7" t="str">
        <f t="shared" si="2"/>
        <v/>
      </c>
      <c r="L46" s="13"/>
    </row>
    <row r="47">
      <c r="A47" s="9" t="str">
        <f>IFERROR(__xludf.DUMMYFUNCTION("""COMPUTED_VALUE"""),"")</f>
        <v/>
      </c>
      <c r="B47" t="str">
        <f>IFERROR(__xludf.DUMMYFUNCTION("""COMPUTED_VALUE"""),"")</f>
        <v/>
      </c>
      <c r="C47" t="str">
        <f>IFERROR(__xludf.DUMMYFUNCTION("""COMPUTED_VALUE"""),"")</f>
        <v/>
      </c>
      <c r="D47" t="str">
        <f>IFERROR(__xludf.DUMMYFUNCTION("""COMPUTED_VALUE"""),"")</f>
        <v/>
      </c>
      <c r="E47" t="str">
        <f>IFERROR(__xludf.DUMMYFUNCTION("""COMPUTED_VALUE"""),"")</f>
        <v/>
      </c>
      <c r="F47" t="str">
        <f>IFERROR(__xludf.DUMMYFUNCTION("""COMPUTED_VALUE"""),"")</f>
        <v/>
      </c>
      <c r="G47" t="str">
        <f>IFERROR(__xludf.DUMMYFUNCTION("""COMPUTED_VALUE"""),"")</f>
        <v/>
      </c>
      <c r="H47" t="str">
        <f>IFERROR(__xludf.DUMMYFUNCTION("""COMPUTED_VALUE"""),"")</f>
        <v/>
      </c>
      <c r="I47" t="str">
        <f>IFERROR(__xludf.DUMMYFUNCTION("""COMPUTED_VALUE"""),"")</f>
        <v/>
      </c>
      <c r="J47" s="7" t="str">
        <f t="shared" si="1"/>
        <v/>
      </c>
      <c r="K47" s="7" t="str">
        <f t="shared" si="2"/>
        <v/>
      </c>
      <c r="L47" s="13"/>
    </row>
    <row r="48">
      <c r="A48" s="9" t="str">
        <f>IFERROR(__xludf.DUMMYFUNCTION("""COMPUTED_VALUE"""),"")</f>
        <v/>
      </c>
      <c r="B48" t="str">
        <f>IFERROR(__xludf.DUMMYFUNCTION("""COMPUTED_VALUE"""),"")</f>
        <v/>
      </c>
      <c r="C48" t="str">
        <f>IFERROR(__xludf.DUMMYFUNCTION("""COMPUTED_VALUE"""),"")</f>
        <v/>
      </c>
      <c r="D48" t="str">
        <f>IFERROR(__xludf.DUMMYFUNCTION("""COMPUTED_VALUE"""),"")</f>
        <v/>
      </c>
      <c r="E48" t="str">
        <f>IFERROR(__xludf.DUMMYFUNCTION("""COMPUTED_VALUE"""),"")</f>
        <v/>
      </c>
      <c r="F48" t="str">
        <f>IFERROR(__xludf.DUMMYFUNCTION("""COMPUTED_VALUE"""),"")</f>
        <v/>
      </c>
      <c r="G48" t="str">
        <f>IFERROR(__xludf.DUMMYFUNCTION("""COMPUTED_VALUE"""),"")</f>
        <v/>
      </c>
      <c r="H48" t="str">
        <f>IFERROR(__xludf.DUMMYFUNCTION("""COMPUTED_VALUE"""),"")</f>
        <v/>
      </c>
      <c r="I48" t="str">
        <f>IFERROR(__xludf.DUMMYFUNCTION("""COMPUTED_VALUE"""),"")</f>
        <v/>
      </c>
      <c r="J48" s="7" t="str">
        <f t="shared" si="1"/>
        <v/>
      </c>
      <c r="K48" s="7" t="str">
        <f t="shared" si="2"/>
        <v/>
      </c>
      <c r="L48" s="13"/>
    </row>
    <row r="49">
      <c r="A49" s="9" t="str">
        <f>IFERROR(__xludf.DUMMYFUNCTION("""COMPUTED_VALUE"""),"")</f>
        <v/>
      </c>
      <c r="B49" t="str">
        <f>IFERROR(__xludf.DUMMYFUNCTION("""COMPUTED_VALUE"""),"")</f>
        <v/>
      </c>
      <c r="C49" t="str">
        <f>IFERROR(__xludf.DUMMYFUNCTION("""COMPUTED_VALUE"""),"")</f>
        <v/>
      </c>
      <c r="D49" t="str">
        <f>IFERROR(__xludf.DUMMYFUNCTION("""COMPUTED_VALUE"""),"")</f>
        <v/>
      </c>
      <c r="E49" t="str">
        <f>IFERROR(__xludf.DUMMYFUNCTION("""COMPUTED_VALUE"""),"")</f>
        <v/>
      </c>
      <c r="F49" t="str">
        <f>IFERROR(__xludf.DUMMYFUNCTION("""COMPUTED_VALUE"""),"")</f>
        <v/>
      </c>
      <c r="G49" t="str">
        <f>IFERROR(__xludf.DUMMYFUNCTION("""COMPUTED_VALUE"""),"")</f>
        <v/>
      </c>
      <c r="H49" t="str">
        <f>IFERROR(__xludf.DUMMYFUNCTION("""COMPUTED_VALUE"""),"")</f>
        <v/>
      </c>
      <c r="I49" t="str">
        <f>IFERROR(__xludf.DUMMYFUNCTION("""COMPUTED_VALUE"""),"")</f>
        <v/>
      </c>
      <c r="J49" s="7" t="str">
        <f t="shared" si="1"/>
        <v/>
      </c>
      <c r="K49" s="7" t="str">
        <f t="shared" si="2"/>
        <v/>
      </c>
      <c r="L49" s="13"/>
    </row>
    <row r="50">
      <c r="A50" s="9" t="str">
        <f>IFERROR(__xludf.DUMMYFUNCTION("""COMPUTED_VALUE"""),"")</f>
        <v/>
      </c>
      <c r="B50" t="str">
        <f>IFERROR(__xludf.DUMMYFUNCTION("""COMPUTED_VALUE"""),"")</f>
        <v/>
      </c>
      <c r="C50" t="str">
        <f>IFERROR(__xludf.DUMMYFUNCTION("""COMPUTED_VALUE"""),"")</f>
        <v/>
      </c>
      <c r="D50" t="str">
        <f>IFERROR(__xludf.DUMMYFUNCTION("""COMPUTED_VALUE"""),"")</f>
        <v/>
      </c>
      <c r="E50" t="str">
        <f>IFERROR(__xludf.DUMMYFUNCTION("""COMPUTED_VALUE"""),"")</f>
        <v/>
      </c>
      <c r="F50" t="str">
        <f>IFERROR(__xludf.DUMMYFUNCTION("""COMPUTED_VALUE"""),"")</f>
        <v/>
      </c>
      <c r="G50" t="str">
        <f>IFERROR(__xludf.DUMMYFUNCTION("""COMPUTED_VALUE"""),"")</f>
        <v/>
      </c>
      <c r="H50" t="str">
        <f>IFERROR(__xludf.DUMMYFUNCTION("""COMPUTED_VALUE"""),"")</f>
        <v/>
      </c>
      <c r="I50" t="str">
        <f>IFERROR(__xludf.DUMMYFUNCTION("""COMPUTED_VALUE"""),"")</f>
        <v/>
      </c>
      <c r="J50" s="7" t="str">
        <f t="shared" si="1"/>
        <v/>
      </c>
      <c r="K50" s="7" t="str">
        <f t="shared" si="2"/>
        <v/>
      </c>
      <c r="L50" s="13"/>
    </row>
    <row r="51">
      <c r="A51" s="9" t="str">
        <f>IFERROR(__xludf.DUMMYFUNCTION("""COMPUTED_VALUE"""),"")</f>
        <v/>
      </c>
      <c r="B51" t="str">
        <f>IFERROR(__xludf.DUMMYFUNCTION("""COMPUTED_VALUE"""),"")</f>
        <v/>
      </c>
      <c r="C51" t="str">
        <f>IFERROR(__xludf.DUMMYFUNCTION("""COMPUTED_VALUE"""),"")</f>
        <v/>
      </c>
      <c r="D51" t="str">
        <f>IFERROR(__xludf.DUMMYFUNCTION("""COMPUTED_VALUE"""),"")</f>
        <v/>
      </c>
      <c r="E51" t="str">
        <f>IFERROR(__xludf.DUMMYFUNCTION("""COMPUTED_VALUE"""),"")</f>
        <v/>
      </c>
      <c r="F51" t="str">
        <f>IFERROR(__xludf.DUMMYFUNCTION("""COMPUTED_VALUE"""),"")</f>
        <v/>
      </c>
      <c r="G51" t="str">
        <f>IFERROR(__xludf.DUMMYFUNCTION("""COMPUTED_VALUE"""),"")</f>
        <v/>
      </c>
      <c r="H51" t="str">
        <f>IFERROR(__xludf.DUMMYFUNCTION("""COMPUTED_VALUE"""),"")</f>
        <v/>
      </c>
      <c r="I51" t="str">
        <f>IFERROR(__xludf.DUMMYFUNCTION("""COMPUTED_VALUE"""),"")</f>
        <v/>
      </c>
      <c r="J51" s="7" t="str">
        <f t="shared" si="1"/>
        <v/>
      </c>
      <c r="K51" s="7" t="str">
        <f t="shared" si="2"/>
        <v/>
      </c>
      <c r="L51" s="13"/>
    </row>
    <row r="52">
      <c r="A52" s="9" t="str">
        <f>IFERROR(__xludf.DUMMYFUNCTION("""COMPUTED_VALUE"""),"")</f>
        <v/>
      </c>
      <c r="B52" t="str">
        <f>IFERROR(__xludf.DUMMYFUNCTION("""COMPUTED_VALUE"""),"")</f>
        <v/>
      </c>
      <c r="C52" t="str">
        <f>IFERROR(__xludf.DUMMYFUNCTION("""COMPUTED_VALUE"""),"")</f>
        <v/>
      </c>
      <c r="D52" t="str">
        <f>IFERROR(__xludf.DUMMYFUNCTION("""COMPUTED_VALUE"""),"")</f>
        <v/>
      </c>
      <c r="E52" t="str">
        <f>IFERROR(__xludf.DUMMYFUNCTION("""COMPUTED_VALUE"""),"")</f>
        <v/>
      </c>
      <c r="F52" t="str">
        <f>IFERROR(__xludf.DUMMYFUNCTION("""COMPUTED_VALUE"""),"")</f>
        <v/>
      </c>
      <c r="G52" t="str">
        <f>IFERROR(__xludf.DUMMYFUNCTION("""COMPUTED_VALUE"""),"")</f>
        <v/>
      </c>
      <c r="H52" t="str">
        <f>IFERROR(__xludf.DUMMYFUNCTION("""COMPUTED_VALUE"""),"")</f>
        <v/>
      </c>
      <c r="I52" t="str">
        <f>IFERROR(__xludf.DUMMYFUNCTION("""COMPUTED_VALUE"""),"")</f>
        <v/>
      </c>
      <c r="J52" s="7" t="str">
        <f t="shared" si="1"/>
        <v/>
      </c>
      <c r="K52" s="7" t="str">
        <f t="shared" si="2"/>
        <v/>
      </c>
      <c r="L52" s="13"/>
    </row>
    <row r="53">
      <c r="A53" s="9" t="str">
        <f>IFERROR(__xludf.DUMMYFUNCTION("""COMPUTED_VALUE"""),"")</f>
        <v/>
      </c>
      <c r="B53" t="str">
        <f>IFERROR(__xludf.DUMMYFUNCTION("""COMPUTED_VALUE"""),"")</f>
        <v/>
      </c>
      <c r="C53" t="str">
        <f>IFERROR(__xludf.DUMMYFUNCTION("""COMPUTED_VALUE"""),"")</f>
        <v/>
      </c>
      <c r="D53" t="str">
        <f>IFERROR(__xludf.DUMMYFUNCTION("""COMPUTED_VALUE"""),"")</f>
        <v/>
      </c>
      <c r="E53" t="str">
        <f>IFERROR(__xludf.DUMMYFUNCTION("""COMPUTED_VALUE"""),"")</f>
        <v/>
      </c>
      <c r="F53" t="str">
        <f>IFERROR(__xludf.DUMMYFUNCTION("""COMPUTED_VALUE"""),"")</f>
        <v/>
      </c>
      <c r="G53" t="str">
        <f>IFERROR(__xludf.DUMMYFUNCTION("""COMPUTED_VALUE"""),"")</f>
        <v/>
      </c>
      <c r="H53" t="str">
        <f>IFERROR(__xludf.DUMMYFUNCTION("""COMPUTED_VALUE"""),"")</f>
        <v/>
      </c>
      <c r="I53" t="str">
        <f>IFERROR(__xludf.DUMMYFUNCTION("""COMPUTED_VALUE"""),"")</f>
        <v/>
      </c>
      <c r="J53" s="7" t="str">
        <f t="shared" si="1"/>
        <v/>
      </c>
      <c r="K53" s="7" t="str">
        <f t="shared" si="2"/>
        <v/>
      </c>
      <c r="L53" s="13"/>
    </row>
    <row r="54">
      <c r="A54" s="9" t="str">
        <f>IFERROR(__xludf.DUMMYFUNCTION("""COMPUTED_VALUE"""),"")</f>
        <v/>
      </c>
      <c r="B54" t="str">
        <f>IFERROR(__xludf.DUMMYFUNCTION("""COMPUTED_VALUE"""),"")</f>
        <v/>
      </c>
      <c r="C54" t="str">
        <f>IFERROR(__xludf.DUMMYFUNCTION("""COMPUTED_VALUE"""),"")</f>
        <v/>
      </c>
      <c r="D54" t="str">
        <f>IFERROR(__xludf.DUMMYFUNCTION("""COMPUTED_VALUE"""),"")</f>
        <v/>
      </c>
      <c r="E54" t="str">
        <f>IFERROR(__xludf.DUMMYFUNCTION("""COMPUTED_VALUE"""),"")</f>
        <v/>
      </c>
      <c r="F54" t="str">
        <f>IFERROR(__xludf.DUMMYFUNCTION("""COMPUTED_VALUE"""),"")</f>
        <v/>
      </c>
      <c r="G54" t="str">
        <f>IFERROR(__xludf.DUMMYFUNCTION("""COMPUTED_VALUE"""),"")</f>
        <v/>
      </c>
      <c r="H54" t="str">
        <f>IFERROR(__xludf.DUMMYFUNCTION("""COMPUTED_VALUE"""),"")</f>
        <v/>
      </c>
      <c r="I54" t="str">
        <f>IFERROR(__xludf.DUMMYFUNCTION("""COMPUTED_VALUE"""),"")</f>
        <v/>
      </c>
      <c r="J54" s="7" t="str">
        <f t="shared" si="1"/>
        <v/>
      </c>
      <c r="K54" s="7" t="str">
        <f t="shared" si="2"/>
        <v/>
      </c>
      <c r="L54" s="13"/>
    </row>
    <row r="55">
      <c r="A55" s="9" t="str">
        <f>IFERROR(__xludf.DUMMYFUNCTION("""COMPUTED_VALUE"""),"")</f>
        <v/>
      </c>
      <c r="B55" t="str">
        <f>IFERROR(__xludf.DUMMYFUNCTION("""COMPUTED_VALUE"""),"")</f>
        <v/>
      </c>
      <c r="C55" t="str">
        <f>IFERROR(__xludf.DUMMYFUNCTION("""COMPUTED_VALUE"""),"")</f>
        <v/>
      </c>
      <c r="D55" t="str">
        <f>IFERROR(__xludf.DUMMYFUNCTION("""COMPUTED_VALUE"""),"")</f>
        <v/>
      </c>
      <c r="E55" t="str">
        <f>IFERROR(__xludf.DUMMYFUNCTION("""COMPUTED_VALUE"""),"")</f>
        <v/>
      </c>
      <c r="F55" t="str">
        <f>IFERROR(__xludf.DUMMYFUNCTION("""COMPUTED_VALUE"""),"")</f>
        <v/>
      </c>
      <c r="G55" t="str">
        <f>IFERROR(__xludf.DUMMYFUNCTION("""COMPUTED_VALUE"""),"")</f>
        <v/>
      </c>
      <c r="H55" t="str">
        <f>IFERROR(__xludf.DUMMYFUNCTION("""COMPUTED_VALUE"""),"")</f>
        <v/>
      </c>
      <c r="I55" t="str">
        <f>IFERROR(__xludf.DUMMYFUNCTION("""COMPUTED_VALUE"""),"")</f>
        <v/>
      </c>
      <c r="J55" s="7" t="str">
        <f t="shared" si="1"/>
        <v/>
      </c>
      <c r="K55" s="7" t="str">
        <f t="shared" si="2"/>
        <v/>
      </c>
      <c r="L55" s="13"/>
    </row>
    <row r="56">
      <c r="A56" s="9" t="str">
        <f>IFERROR(__xludf.DUMMYFUNCTION("""COMPUTED_VALUE"""),"")</f>
        <v/>
      </c>
      <c r="B56" t="str">
        <f>IFERROR(__xludf.DUMMYFUNCTION("""COMPUTED_VALUE"""),"")</f>
        <v/>
      </c>
      <c r="C56" t="str">
        <f>IFERROR(__xludf.DUMMYFUNCTION("""COMPUTED_VALUE"""),"")</f>
        <v/>
      </c>
      <c r="D56" t="str">
        <f>IFERROR(__xludf.DUMMYFUNCTION("""COMPUTED_VALUE"""),"")</f>
        <v/>
      </c>
      <c r="E56" t="str">
        <f>IFERROR(__xludf.DUMMYFUNCTION("""COMPUTED_VALUE"""),"")</f>
        <v/>
      </c>
      <c r="F56" t="str">
        <f>IFERROR(__xludf.DUMMYFUNCTION("""COMPUTED_VALUE"""),"")</f>
        <v/>
      </c>
      <c r="G56" t="str">
        <f>IFERROR(__xludf.DUMMYFUNCTION("""COMPUTED_VALUE"""),"")</f>
        <v/>
      </c>
      <c r="H56" t="str">
        <f>IFERROR(__xludf.DUMMYFUNCTION("""COMPUTED_VALUE"""),"")</f>
        <v/>
      </c>
      <c r="I56" t="str">
        <f>IFERROR(__xludf.DUMMYFUNCTION("""COMPUTED_VALUE"""),"")</f>
        <v/>
      </c>
      <c r="J56" s="7" t="str">
        <f t="shared" si="1"/>
        <v/>
      </c>
      <c r="K56" s="7" t="str">
        <f t="shared" si="2"/>
        <v/>
      </c>
      <c r="L56" s="13"/>
    </row>
    <row r="57">
      <c r="A57" s="9" t="str">
        <f>IFERROR(__xludf.DUMMYFUNCTION("""COMPUTED_VALUE"""),"")</f>
        <v/>
      </c>
      <c r="B57" t="str">
        <f>IFERROR(__xludf.DUMMYFUNCTION("""COMPUTED_VALUE"""),"")</f>
        <v/>
      </c>
      <c r="C57" t="str">
        <f>IFERROR(__xludf.DUMMYFUNCTION("""COMPUTED_VALUE"""),"")</f>
        <v/>
      </c>
      <c r="D57" t="str">
        <f>IFERROR(__xludf.DUMMYFUNCTION("""COMPUTED_VALUE"""),"")</f>
        <v/>
      </c>
      <c r="E57" t="str">
        <f>IFERROR(__xludf.DUMMYFUNCTION("""COMPUTED_VALUE"""),"")</f>
        <v/>
      </c>
      <c r="F57" t="str">
        <f>IFERROR(__xludf.DUMMYFUNCTION("""COMPUTED_VALUE"""),"")</f>
        <v/>
      </c>
      <c r="G57" t="str">
        <f>IFERROR(__xludf.DUMMYFUNCTION("""COMPUTED_VALUE"""),"")</f>
        <v/>
      </c>
      <c r="H57" t="str">
        <f>IFERROR(__xludf.DUMMYFUNCTION("""COMPUTED_VALUE"""),"")</f>
        <v/>
      </c>
      <c r="I57" t="str">
        <f>IFERROR(__xludf.DUMMYFUNCTION("""COMPUTED_VALUE"""),"")</f>
        <v/>
      </c>
      <c r="J57" s="7" t="str">
        <f t="shared" si="1"/>
        <v/>
      </c>
      <c r="K57" s="7" t="str">
        <f t="shared" si="2"/>
        <v/>
      </c>
      <c r="L57" s="13"/>
    </row>
    <row r="58">
      <c r="A58" s="9" t="str">
        <f>IFERROR(__xludf.DUMMYFUNCTION("""COMPUTED_VALUE"""),"")</f>
        <v/>
      </c>
      <c r="B58" t="str">
        <f>IFERROR(__xludf.DUMMYFUNCTION("""COMPUTED_VALUE"""),"")</f>
        <v/>
      </c>
      <c r="C58" t="str">
        <f>IFERROR(__xludf.DUMMYFUNCTION("""COMPUTED_VALUE"""),"")</f>
        <v/>
      </c>
      <c r="D58" t="str">
        <f>IFERROR(__xludf.DUMMYFUNCTION("""COMPUTED_VALUE"""),"")</f>
        <v/>
      </c>
      <c r="E58" t="str">
        <f>IFERROR(__xludf.DUMMYFUNCTION("""COMPUTED_VALUE"""),"")</f>
        <v/>
      </c>
      <c r="F58" t="str">
        <f>IFERROR(__xludf.DUMMYFUNCTION("""COMPUTED_VALUE"""),"")</f>
        <v/>
      </c>
      <c r="G58" t="str">
        <f>IFERROR(__xludf.DUMMYFUNCTION("""COMPUTED_VALUE"""),"")</f>
        <v/>
      </c>
      <c r="H58" t="str">
        <f>IFERROR(__xludf.DUMMYFUNCTION("""COMPUTED_VALUE"""),"")</f>
        <v/>
      </c>
      <c r="I58" t="str">
        <f>IFERROR(__xludf.DUMMYFUNCTION("""COMPUTED_VALUE"""),"")</f>
        <v/>
      </c>
      <c r="J58" s="7" t="str">
        <f t="shared" si="1"/>
        <v/>
      </c>
      <c r="K58" s="7" t="str">
        <f t="shared" si="2"/>
        <v/>
      </c>
      <c r="L58" s="13"/>
    </row>
    <row r="59">
      <c r="A59" s="9" t="str">
        <f>IFERROR(__xludf.DUMMYFUNCTION("""COMPUTED_VALUE"""),"")</f>
        <v/>
      </c>
      <c r="B59" t="str">
        <f>IFERROR(__xludf.DUMMYFUNCTION("""COMPUTED_VALUE"""),"")</f>
        <v/>
      </c>
      <c r="C59" t="str">
        <f>IFERROR(__xludf.DUMMYFUNCTION("""COMPUTED_VALUE"""),"")</f>
        <v/>
      </c>
      <c r="D59" t="str">
        <f>IFERROR(__xludf.DUMMYFUNCTION("""COMPUTED_VALUE"""),"")</f>
        <v/>
      </c>
      <c r="E59" t="str">
        <f>IFERROR(__xludf.DUMMYFUNCTION("""COMPUTED_VALUE"""),"")</f>
        <v/>
      </c>
      <c r="F59" t="str">
        <f>IFERROR(__xludf.DUMMYFUNCTION("""COMPUTED_VALUE"""),"")</f>
        <v/>
      </c>
      <c r="G59" t="str">
        <f>IFERROR(__xludf.DUMMYFUNCTION("""COMPUTED_VALUE"""),"")</f>
        <v/>
      </c>
      <c r="H59" t="str">
        <f>IFERROR(__xludf.DUMMYFUNCTION("""COMPUTED_VALUE"""),"")</f>
        <v/>
      </c>
      <c r="I59" t="str">
        <f>IFERROR(__xludf.DUMMYFUNCTION("""COMPUTED_VALUE"""),"")</f>
        <v/>
      </c>
      <c r="J59" s="7" t="str">
        <f t="shared" si="1"/>
        <v/>
      </c>
      <c r="K59" s="7" t="str">
        <f t="shared" si="2"/>
        <v/>
      </c>
      <c r="L59" s="13"/>
    </row>
    <row r="60">
      <c r="A60" s="9" t="str">
        <f>IFERROR(__xludf.DUMMYFUNCTION("""COMPUTED_VALUE"""),"")</f>
        <v/>
      </c>
      <c r="B60" t="str">
        <f>IFERROR(__xludf.DUMMYFUNCTION("""COMPUTED_VALUE"""),"")</f>
        <v/>
      </c>
      <c r="C60" t="str">
        <f>IFERROR(__xludf.DUMMYFUNCTION("""COMPUTED_VALUE"""),"")</f>
        <v/>
      </c>
      <c r="D60" t="str">
        <f>IFERROR(__xludf.DUMMYFUNCTION("""COMPUTED_VALUE"""),"")</f>
        <v/>
      </c>
      <c r="E60" t="str">
        <f>IFERROR(__xludf.DUMMYFUNCTION("""COMPUTED_VALUE"""),"")</f>
        <v/>
      </c>
      <c r="F60" t="str">
        <f>IFERROR(__xludf.DUMMYFUNCTION("""COMPUTED_VALUE"""),"")</f>
        <v/>
      </c>
      <c r="G60" t="str">
        <f>IFERROR(__xludf.DUMMYFUNCTION("""COMPUTED_VALUE"""),"")</f>
        <v/>
      </c>
      <c r="H60" t="str">
        <f>IFERROR(__xludf.DUMMYFUNCTION("""COMPUTED_VALUE"""),"")</f>
        <v/>
      </c>
      <c r="I60" t="str">
        <f>IFERROR(__xludf.DUMMYFUNCTION("""COMPUTED_VALUE"""),"")</f>
        <v/>
      </c>
      <c r="J60" s="7" t="str">
        <f t="shared" si="1"/>
        <v/>
      </c>
      <c r="K60" s="7" t="str">
        <f t="shared" si="2"/>
        <v/>
      </c>
      <c r="L60" s="13"/>
    </row>
    <row r="61">
      <c r="A61" s="9" t="str">
        <f>IFERROR(__xludf.DUMMYFUNCTION("""COMPUTED_VALUE"""),"")</f>
        <v/>
      </c>
      <c r="B61" t="str">
        <f>IFERROR(__xludf.DUMMYFUNCTION("""COMPUTED_VALUE"""),"")</f>
        <v/>
      </c>
      <c r="C61" t="str">
        <f>IFERROR(__xludf.DUMMYFUNCTION("""COMPUTED_VALUE"""),"")</f>
        <v/>
      </c>
      <c r="D61" t="str">
        <f>IFERROR(__xludf.DUMMYFUNCTION("""COMPUTED_VALUE"""),"")</f>
        <v/>
      </c>
      <c r="E61" t="str">
        <f>IFERROR(__xludf.DUMMYFUNCTION("""COMPUTED_VALUE"""),"")</f>
        <v/>
      </c>
      <c r="F61" t="str">
        <f>IFERROR(__xludf.DUMMYFUNCTION("""COMPUTED_VALUE"""),"")</f>
        <v/>
      </c>
      <c r="G61" t="str">
        <f>IFERROR(__xludf.DUMMYFUNCTION("""COMPUTED_VALUE"""),"")</f>
        <v/>
      </c>
      <c r="H61" t="str">
        <f>IFERROR(__xludf.DUMMYFUNCTION("""COMPUTED_VALUE"""),"")</f>
        <v/>
      </c>
      <c r="I61" t="str">
        <f>IFERROR(__xludf.DUMMYFUNCTION("""COMPUTED_VALUE"""),"")</f>
        <v/>
      </c>
      <c r="J61" s="7" t="str">
        <f t="shared" si="1"/>
        <v/>
      </c>
      <c r="K61" s="7" t="str">
        <f t="shared" si="2"/>
        <v/>
      </c>
      <c r="L61" s="13"/>
    </row>
    <row r="62">
      <c r="A62" s="9" t="str">
        <f>IFERROR(__xludf.DUMMYFUNCTION("""COMPUTED_VALUE"""),"")</f>
        <v/>
      </c>
      <c r="B62" t="str">
        <f>IFERROR(__xludf.DUMMYFUNCTION("""COMPUTED_VALUE"""),"")</f>
        <v/>
      </c>
      <c r="C62" t="str">
        <f>IFERROR(__xludf.DUMMYFUNCTION("""COMPUTED_VALUE"""),"")</f>
        <v/>
      </c>
      <c r="D62" t="str">
        <f>IFERROR(__xludf.DUMMYFUNCTION("""COMPUTED_VALUE"""),"")</f>
        <v/>
      </c>
      <c r="E62" t="str">
        <f>IFERROR(__xludf.DUMMYFUNCTION("""COMPUTED_VALUE"""),"")</f>
        <v/>
      </c>
      <c r="F62" t="str">
        <f>IFERROR(__xludf.DUMMYFUNCTION("""COMPUTED_VALUE"""),"")</f>
        <v/>
      </c>
      <c r="G62" t="str">
        <f>IFERROR(__xludf.DUMMYFUNCTION("""COMPUTED_VALUE"""),"")</f>
        <v/>
      </c>
      <c r="H62" t="str">
        <f>IFERROR(__xludf.DUMMYFUNCTION("""COMPUTED_VALUE"""),"")</f>
        <v/>
      </c>
      <c r="I62" t="str">
        <f>IFERROR(__xludf.DUMMYFUNCTION("""COMPUTED_VALUE"""),"")</f>
        <v/>
      </c>
      <c r="J62" s="7" t="str">
        <f t="shared" si="1"/>
        <v/>
      </c>
      <c r="K62" s="7" t="str">
        <f t="shared" si="2"/>
        <v/>
      </c>
      <c r="L62" s="13"/>
    </row>
    <row r="63">
      <c r="A63" s="9" t="str">
        <f>IFERROR(__xludf.DUMMYFUNCTION("""COMPUTED_VALUE"""),"")</f>
        <v/>
      </c>
      <c r="B63" t="str">
        <f>IFERROR(__xludf.DUMMYFUNCTION("""COMPUTED_VALUE"""),"")</f>
        <v/>
      </c>
      <c r="C63" t="str">
        <f>IFERROR(__xludf.DUMMYFUNCTION("""COMPUTED_VALUE"""),"")</f>
        <v/>
      </c>
      <c r="D63" t="str">
        <f>IFERROR(__xludf.DUMMYFUNCTION("""COMPUTED_VALUE"""),"")</f>
        <v/>
      </c>
      <c r="E63" t="str">
        <f>IFERROR(__xludf.DUMMYFUNCTION("""COMPUTED_VALUE"""),"")</f>
        <v/>
      </c>
      <c r="F63" t="str">
        <f>IFERROR(__xludf.DUMMYFUNCTION("""COMPUTED_VALUE"""),"")</f>
        <v/>
      </c>
      <c r="G63" t="str">
        <f>IFERROR(__xludf.DUMMYFUNCTION("""COMPUTED_VALUE"""),"")</f>
        <v/>
      </c>
      <c r="H63" t="str">
        <f>IFERROR(__xludf.DUMMYFUNCTION("""COMPUTED_VALUE"""),"")</f>
        <v/>
      </c>
      <c r="I63" t="str">
        <f>IFERROR(__xludf.DUMMYFUNCTION("""COMPUTED_VALUE"""),"")</f>
        <v/>
      </c>
      <c r="J63" s="7" t="str">
        <f t="shared" si="1"/>
        <v/>
      </c>
      <c r="K63" s="7" t="str">
        <f t="shared" si="2"/>
        <v/>
      </c>
      <c r="L63" s="13"/>
    </row>
    <row r="64">
      <c r="A64" s="9" t="str">
        <f>IFERROR(__xludf.DUMMYFUNCTION("""COMPUTED_VALUE"""),"")</f>
        <v/>
      </c>
      <c r="B64" t="str">
        <f>IFERROR(__xludf.DUMMYFUNCTION("""COMPUTED_VALUE"""),"")</f>
        <v/>
      </c>
      <c r="C64" t="str">
        <f>IFERROR(__xludf.DUMMYFUNCTION("""COMPUTED_VALUE"""),"")</f>
        <v/>
      </c>
      <c r="D64" t="str">
        <f>IFERROR(__xludf.DUMMYFUNCTION("""COMPUTED_VALUE"""),"")</f>
        <v/>
      </c>
      <c r="E64" t="str">
        <f>IFERROR(__xludf.DUMMYFUNCTION("""COMPUTED_VALUE"""),"")</f>
        <v/>
      </c>
      <c r="F64" t="str">
        <f>IFERROR(__xludf.DUMMYFUNCTION("""COMPUTED_VALUE"""),"")</f>
        <v/>
      </c>
      <c r="G64" t="str">
        <f>IFERROR(__xludf.DUMMYFUNCTION("""COMPUTED_VALUE"""),"")</f>
        <v/>
      </c>
      <c r="H64" t="str">
        <f>IFERROR(__xludf.DUMMYFUNCTION("""COMPUTED_VALUE"""),"")</f>
        <v/>
      </c>
      <c r="I64" t="str">
        <f>IFERROR(__xludf.DUMMYFUNCTION("""COMPUTED_VALUE"""),"")</f>
        <v/>
      </c>
      <c r="J64" s="7" t="str">
        <f t="shared" si="1"/>
        <v/>
      </c>
      <c r="K64" s="7" t="str">
        <f t="shared" si="2"/>
        <v/>
      </c>
      <c r="L64" s="13"/>
    </row>
    <row r="65">
      <c r="A65" s="9" t="str">
        <f>IFERROR(__xludf.DUMMYFUNCTION("""COMPUTED_VALUE"""),"")</f>
        <v/>
      </c>
      <c r="B65" t="str">
        <f>IFERROR(__xludf.DUMMYFUNCTION("""COMPUTED_VALUE"""),"")</f>
        <v/>
      </c>
      <c r="C65" t="str">
        <f>IFERROR(__xludf.DUMMYFUNCTION("""COMPUTED_VALUE"""),"")</f>
        <v/>
      </c>
      <c r="D65" t="str">
        <f>IFERROR(__xludf.DUMMYFUNCTION("""COMPUTED_VALUE"""),"")</f>
        <v/>
      </c>
      <c r="E65" t="str">
        <f>IFERROR(__xludf.DUMMYFUNCTION("""COMPUTED_VALUE"""),"")</f>
        <v/>
      </c>
      <c r="F65" t="str">
        <f>IFERROR(__xludf.DUMMYFUNCTION("""COMPUTED_VALUE"""),"")</f>
        <v/>
      </c>
      <c r="G65" t="str">
        <f>IFERROR(__xludf.DUMMYFUNCTION("""COMPUTED_VALUE"""),"")</f>
        <v/>
      </c>
      <c r="H65" t="str">
        <f>IFERROR(__xludf.DUMMYFUNCTION("""COMPUTED_VALUE"""),"")</f>
        <v/>
      </c>
      <c r="I65" t="str">
        <f>IFERROR(__xludf.DUMMYFUNCTION("""COMPUTED_VALUE"""),"")</f>
        <v/>
      </c>
      <c r="J65" s="7" t="str">
        <f t="shared" si="1"/>
        <v/>
      </c>
      <c r="K65" s="7" t="str">
        <f t="shared" si="2"/>
        <v/>
      </c>
      <c r="L65" s="13"/>
    </row>
    <row r="66">
      <c r="A66" s="9" t="str">
        <f>IFERROR(__xludf.DUMMYFUNCTION("""COMPUTED_VALUE"""),"")</f>
        <v/>
      </c>
      <c r="B66" t="str">
        <f>IFERROR(__xludf.DUMMYFUNCTION("""COMPUTED_VALUE"""),"")</f>
        <v/>
      </c>
      <c r="C66" t="str">
        <f>IFERROR(__xludf.DUMMYFUNCTION("""COMPUTED_VALUE"""),"")</f>
        <v/>
      </c>
      <c r="D66" t="str">
        <f>IFERROR(__xludf.DUMMYFUNCTION("""COMPUTED_VALUE"""),"")</f>
        <v/>
      </c>
      <c r="E66" t="str">
        <f>IFERROR(__xludf.DUMMYFUNCTION("""COMPUTED_VALUE"""),"")</f>
        <v/>
      </c>
      <c r="F66" t="str">
        <f>IFERROR(__xludf.DUMMYFUNCTION("""COMPUTED_VALUE"""),"")</f>
        <v/>
      </c>
      <c r="G66" t="str">
        <f>IFERROR(__xludf.DUMMYFUNCTION("""COMPUTED_VALUE"""),"")</f>
        <v/>
      </c>
      <c r="H66" t="str">
        <f>IFERROR(__xludf.DUMMYFUNCTION("""COMPUTED_VALUE"""),"")</f>
        <v/>
      </c>
      <c r="I66" t="str">
        <f>IFERROR(__xludf.DUMMYFUNCTION("""COMPUTED_VALUE"""),"")</f>
        <v/>
      </c>
      <c r="J66" s="7" t="str">
        <f t="shared" si="1"/>
        <v/>
      </c>
      <c r="K66" s="7" t="str">
        <f t="shared" si="2"/>
        <v/>
      </c>
      <c r="L66" s="13"/>
    </row>
    <row r="67">
      <c r="A67" s="9" t="str">
        <f>IFERROR(__xludf.DUMMYFUNCTION("""COMPUTED_VALUE"""),"")</f>
        <v/>
      </c>
      <c r="B67" t="str">
        <f>IFERROR(__xludf.DUMMYFUNCTION("""COMPUTED_VALUE"""),"")</f>
        <v/>
      </c>
      <c r="C67" t="str">
        <f>IFERROR(__xludf.DUMMYFUNCTION("""COMPUTED_VALUE"""),"")</f>
        <v/>
      </c>
      <c r="D67" t="str">
        <f>IFERROR(__xludf.DUMMYFUNCTION("""COMPUTED_VALUE"""),"")</f>
        <v/>
      </c>
      <c r="E67" t="str">
        <f>IFERROR(__xludf.DUMMYFUNCTION("""COMPUTED_VALUE"""),"")</f>
        <v/>
      </c>
      <c r="F67" t="str">
        <f>IFERROR(__xludf.DUMMYFUNCTION("""COMPUTED_VALUE"""),"")</f>
        <v/>
      </c>
      <c r="G67" t="str">
        <f>IFERROR(__xludf.DUMMYFUNCTION("""COMPUTED_VALUE"""),"")</f>
        <v/>
      </c>
      <c r="H67" t="str">
        <f>IFERROR(__xludf.DUMMYFUNCTION("""COMPUTED_VALUE"""),"")</f>
        <v/>
      </c>
      <c r="I67" t="str">
        <f>IFERROR(__xludf.DUMMYFUNCTION("""COMPUTED_VALUE"""),"")</f>
        <v/>
      </c>
      <c r="J67" s="7" t="str">
        <f t="shared" si="1"/>
        <v/>
      </c>
      <c r="K67" s="7" t="str">
        <f t="shared" si="2"/>
        <v/>
      </c>
      <c r="L67" s="13"/>
    </row>
    <row r="68">
      <c r="A68" s="9" t="str">
        <f>IFERROR(__xludf.DUMMYFUNCTION("""COMPUTED_VALUE"""),"")</f>
        <v/>
      </c>
      <c r="B68" t="str">
        <f>IFERROR(__xludf.DUMMYFUNCTION("""COMPUTED_VALUE"""),"")</f>
        <v/>
      </c>
      <c r="C68" t="str">
        <f>IFERROR(__xludf.DUMMYFUNCTION("""COMPUTED_VALUE"""),"")</f>
        <v/>
      </c>
      <c r="D68" t="str">
        <f>IFERROR(__xludf.DUMMYFUNCTION("""COMPUTED_VALUE"""),"")</f>
        <v/>
      </c>
      <c r="E68" t="str">
        <f>IFERROR(__xludf.DUMMYFUNCTION("""COMPUTED_VALUE"""),"")</f>
        <v/>
      </c>
      <c r="F68" t="str">
        <f>IFERROR(__xludf.DUMMYFUNCTION("""COMPUTED_VALUE"""),"")</f>
        <v/>
      </c>
      <c r="G68" t="str">
        <f>IFERROR(__xludf.DUMMYFUNCTION("""COMPUTED_VALUE"""),"")</f>
        <v/>
      </c>
      <c r="H68" t="str">
        <f>IFERROR(__xludf.DUMMYFUNCTION("""COMPUTED_VALUE"""),"")</f>
        <v/>
      </c>
      <c r="I68" t="str">
        <f>IFERROR(__xludf.DUMMYFUNCTION("""COMPUTED_VALUE"""),"")</f>
        <v/>
      </c>
      <c r="J68" s="7" t="str">
        <f t="shared" si="1"/>
        <v/>
      </c>
      <c r="K68" s="7" t="str">
        <f t="shared" si="2"/>
        <v/>
      </c>
      <c r="L68" s="13"/>
    </row>
    <row r="69">
      <c r="A69" s="9" t="str">
        <f>IFERROR(__xludf.DUMMYFUNCTION("""COMPUTED_VALUE"""),"")</f>
        <v/>
      </c>
      <c r="B69" t="str">
        <f>IFERROR(__xludf.DUMMYFUNCTION("""COMPUTED_VALUE"""),"")</f>
        <v/>
      </c>
      <c r="C69" t="str">
        <f>IFERROR(__xludf.DUMMYFUNCTION("""COMPUTED_VALUE"""),"")</f>
        <v/>
      </c>
      <c r="D69" t="str">
        <f>IFERROR(__xludf.DUMMYFUNCTION("""COMPUTED_VALUE"""),"")</f>
        <v/>
      </c>
      <c r="E69" t="str">
        <f>IFERROR(__xludf.DUMMYFUNCTION("""COMPUTED_VALUE"""),"")</f>
        <v/>
      </c>
      <c r="F69" t="str">
        <f>IFERROR(__xludf.DUMMYFUNCTION("""COMPUTED_VALUE"""),"")</f>
        <v/>
      </c>
      <c r="G69" t="str">
        <f>IFERROR(__xludf.DUMMYFUNCTION("""COMPUTED_VALUE"""),"")</f>
        <v/>
      </c>
      <c r="H69" t="str">
        <f>IFERROR(__xludf.DUMMYFUNCTION("""COMPUTED_VALUE"""),"")</f>
        <v/>
      </c>
      <c r="I69" t="str">
        <f>IFERROR(__xludf.DUMMYFUNCTION("""COMPUTED_VALUE"""),"")</f>
        <v/>
      </c>
      <c r="J69" s="7" t="str">
        <f t="shared" si="1"/>
        <v/>
      </c>
      <c r="K69" s="7" t="str">
        <f t="shared" si="2"/>
        <v/>
      </c>
      <c r="L69" s="13"/>
    </row>
    <row r="70">
      <c r="A70" s="9" t="str">
        <f>IFERROR(__xludf.DUMMYFUNCTION("""COMPUTED_VALUE"""),"")</f>
        <v/>
      </c>
      <c r="B70" t="str">
        <f>IFERROR(__xludf.DUMMYFUNCTION("""COMPUTED_VALUE"""),"")</f>
        <v/>
      </c>
      <c r="C70" t="str">
        <f>IFERROR(__xludf.DUMMYFUNCTION("""COMPUTED_VALUE"""),"")</f>
        <v/>
      </c>
      <c r="D70" t="str">
        <f>IFERROR(__xludf.DUMMYFUNCTION("""COMPUTED_VALUE"""),"")</f>
        <v/>
      </c>
      <c r="E70" t="str">
        <f>IFERROR(__xludf.DUMMYFUNCTION("""COMPUTED_VALUE"""),"")</f>
        <v/>
      </c>
      <c r="F70" t="str">
        <f>IFERROR(__xludf.DUMMYFUNCTION("""COMPUTED_VALUE"""),"")</f>
        <v/>
      </c>
      <c r="G70" t="str">
        <f>IFERROR(__xludf.DUMMYFUNCTION("""COMPUTED_VALUE"""),"")</f>
        <v/>
      </c>
      <c r="H70" t="str">
        <f>IFERROR(__xludf.DUMMYFUNCTION("""COMPUTED_VALUE"""),"")</f>
        <v/>
      </c>
      <c r="I70" t="str">
        <f>IFERROR(__xludf.DUMMYFUNCTION("""COMPUTED_VALUE"""),"")</f>
        <v/>
      </c>
      <c r="J70" s="7" t="str">
        <f t="shared" si="1"/>
        <v/>
      </c>
      <c r="K70" s="7" t="str">
        <f t="shared" si="2"/>
        <v/>
      </c>
      <c r="L70" s="13"/>
    </row>
    <row r="71">
      <c r="A71" s="9" t="str">
        <f>IFERROR(__xludf.DUMMYFUNCTION("""COMPUTED_VALUE"""),"")</f>
        <v/>
      </c>
      <c r="B71" t="str">
        <f>IFERROR(__xludf.DUMMYFUNCTION("""COMPUTED_VALUE"""),"")</f>
        <v/>
      </c>
      <c r="C71" t="str">
        <f>IFERROR(__xludf.DUMMYFUNCTION("""COMPUTED_VALUE"""),"")</f>
        <v/>
      </c>
      <c r="D71" t="str">
        <f>IFERROR(__xludf.DUMMYFUNCTION("""COMPUTED_VALUE"""),"")</f>
        <v/>
      </c>
      <c r="E71" t="str">
        <f>IFERROR(__xludf.DUMMYFUNCTION("""COMPUTED_VALUE"""),"")</f>
        <v/>
      </c>
      <c r="F71" t="str">
        <f>IFERROR(__xludf.DUMMYFUNCTION("""COMPUTED_VALUE"""),"")</f>
        <v/>
      </c>
      <c r="G71" t="str">
        <f>IFERROR(__xludf.DUMMYFUNCTION("""COMPUTED_VALUE"""),"")</f>
        <v/>
      </c>
      <c r="H71" t="str">
        <f>IFERROR(__xludf.DUMMYFUNCTION("""COMPUTED_VALUE"""),"")</f>
        <v/>
      </c>
      <c r="I71" t="str">
        <f>IFERROR(__xludf.DUMMYFUNCTION("""COMPUTED_VALUE"""),"")</f>
        <v/>
      </c>
      <c r="J71" s="7" t="str">
        <f t="shared" si="1"/>
        <v/>
      </c>
      <c r="K71" s="7" t="str">
        <f t="shared" si="2"/>
        <v/>
      </c>
      <c r="L71" s="13"/>
    </row>
    <row r="72">
      <c r="A72" s="9" t="str">
        <f>IFERROR(__xludf.DUMMYFUNCTION("""COMPUTED_VALUE"""),"")</f>
        <v/>
      </c>
      <c r="B72" t="str">
        <f>IFERROR(__xludf.DUMMYFUNCTION("""COMPUTED_VALUE"""),"")</f>
        <v/>
      </c>
      <c r="C72" t="str">
        <f>IFERROR(__xludf.DUMMYFUNCTION("""COMPUTED_VALUE"""),"")</f>
        <v/>
      </c>
      <c r="D72" t="str">
        <f>IFERROR(__xludf.DUMMYFUNCTION("""COMPUTED_VALUE"""),"")</f>
        <v/>
      </c>
      <c r="E72" t="str">
        <f>IFERROR(__xludf.DUMMYFUNCTION("""COMPUTED_VALUE"""),"")</f>
        <v/>
      </c>
      <c r="F72" t="str">
        <f>IFERROR(__xludf.DUMMYFUNCTION("""COMPUTED_VALUE"""),"")</f>
        <v/>
      </c>
      <c r="G72" t="str">
        <f>IFERROR(__xludf.DUMMYFUNCTION("""COMPUTED_VALUE"""),"")</f>
        <v/>
      </c>
      <c r="H72" t="str">
        <f>IFERROR(__xludf.DUMMYFUNCTION("""COMPUTED_VALUE"""),"")</f>
        <v/>
      </c>
      <c r="I72" t="str">
        <f>IFERROR(__xludf.DUMMYFUNCTION("""COMPUTED_VALUE"""),"")</f>
        <v/>
      </c>
      <c r="J72" s="7" t="str">
        <f t="shared" si="1"/>
        <v/>
      </c>
      <c r="K72" s="7" t="str">
        <f t="shared" si="2"/>
        <v/>
      </c>
      <c r="L72" s="13"/>
    </row>
    <row r="73">
      <c r="A73" s="9" t="str">
        <f>IFERROR(__xludf.DUMMYFUNCTION("""COMPUTED_VALUE"""),"")</f>
        <v/>
      </c>
      <c r="B73" t="str">
        <f>IFERROR(__xludf.DUMMYFUNCTION("""COMPUTED_VALUE"""),"")</f>
        <v/>
      </c>
      <c r="C73" t="str">
        <f>IFERROR(__xludf.DUMMYFUNCTION("""COMPUTED_VALUE"""),"")</f>
        <v/>
      </c>
      <c r="D73" t="str">
        <f>IFERROR(__xludf.DUMMYFUNCTION("""COMPUTED_VALUE"""),"")</f>
        <v/>
      </c>
      <c r="E73" t="str">
        <f>IFERROR(__xludf.DUMMYFUNCTION("""COMPUTED_VALUE"""),"")</f>
        <v/>
      </c>
      <c r="F73" t="str">
        <f>IFERROR(__xludf.DUMMYFUNCTION("""COMPUTED_VALUE"""),"")</f>
        <v/>
      </c>
      <c r="G73" t="str">
        <f>IFERROR(__xludf.DUMMYFUNCTION("""COMPUTED_VALUE"""),"")</f>
        <v/>
      </c>
      <c r="H73" t="str">
        <f>IFERROR(__xludf.DUMMYFUNCTION("""COMPUTED_VALUE"""),"")</f>
        <v/>
      </c>
      <c r="I73" t="str">
        <f>IFERROR(__xludf.DUMMYFUNCTION("""COMPUTED_VALUE"""),"")</f>
        <v/>
      </c>
      <c r="J73" s="7" t="str">
        <f t="shared" si="1"/>
        <v/>
      </c>
      <c r="K73" s="7" t="str">
        <f t="shared" si="2"/>
        <v/>
      </c>
      <c r="L73" s="13"/>
    </row>
    <row r="74">
      <c r="A74" s="9" t="str">
        <f>IFERROR(__xludf.DUMMYFUNCTION("""COMPUTED_VALUE"""),"")</f>
        <v/>
      </c>
      <c r="B74" t="str">
        <f>IFERROR(__xludf.DUMMYFUNCTION("""COMPUTED_VALUE"""),"")</f>
        <v/>
      </c>
      <c r="C74" t="str">
        <f>IFERROR(__xludf.DUMMYFUNCTION("""COMPUTED_VALUE"""),"")</f>
        <v/>
      </c>
      <c r="D74" t="str">
        <f>IFERROR(__xludf.DUMMYFUNCTION("""COMPUTED_VALUE"""),"")</f>
        <v/>
      </c>
      <c r="E74" t="str">
        <f>IFERROR(__xludf.DUMMYFUNCTION("""COMPUTED_VALUE"""),"")</f>
        <v/>
      </c>
      <c r="F74" t="str">
        <f>IFERROR(__xludf.DUMMYFUNCTION("""COMPUTED_VALUE"""),"")</f>
        <v/>
      </c>
      <c r="G74" t="str">
        <f>IFERROR(__xludf.DUMMYFUNCTION("""COMPUTED_VALUE"""),"")</f>
        <v/>
      </c>
      <c r="H74" t="str">
        <f>IFERROR(__xludf.DUMMYFUNCTION("""COMPUTED_VALUE"""),"")</f>
        <v/>
      </c>
      <c r="I74" t="str">
        <f>IFERROR(__xludf.DUMMYFUNCTION("""COMPUTED_VALUE"""),"")</f>
        <v/>
      </c>
      <c r="J74" s="7" t="str">
        <f t="shared" si="1"/>
        <v/>
      </c>
      <c r="K74" s="7" t="str">
        <f t="shared" si="2"/>
        <v/>
      </c>
      <c r="L74" s="13"/>
    </row>
    <row r="75">
      <c r="A75" s="9" t="str">
        <f>IFERROR(__xludf.DUMMYFUNCTION("""COMPUTED_VALUE"""),"")</f>
        <v/>
      </c>
      <c r="B75" t="str">
        <f>IFERROR(__xludf.DUMMYFUNCTION("""COMPUTED_VALUE"""),"")</f>
        <v/>
      </c>
      <c r="C75" t="str">
        <f>IFERROR(__xludf.DUMMYFUNCTION("""COMPUTED_VALUE"""),"")</f>
        <v/>
      </c>
      <c r="D75" t="str">
        <f>IFERROR(__xludf.DUMMYFUNCTION("""COMPUTED_VALUE"""),"")</f>
        <v/>
      </c>
      <c r="E75" t="str">
        <f>IFERROR(__xludf.DUMMYFUNCTION("""COMPUTED_VALUE"""),"")</f>
        <v/>
      </c>
      <c r="F75" t="str">
        <f>IFERROR(__xludf.DUMMYFUNCTION("""COMPUTED_VALUE"""),"")</f>
        <v/>
      </c>
      <c r="G75" t="str">
        <f>IFERROR(__xludf.DUMMYFUNCTION("""COMPUTED_VALUE"""),"")</f>
        <v/>
      </c>
      <c r="H75" t="str">
        <f>IFERROR(__xludf.DUMMYFUNCTION("""COMPUTED_VALUE"""),"")</f>
        <v/>
      </c>
      <c r="I75" t="str">
        <f>IFERROR(__xludf.DUMMYFUNCTION("""COMPUTED_VALUE"""),"")</f>
        <v/>
      </c>
      <c r="J75" s="7" t="str">
        <f t="shared" si="1"/>
        <v/>
      </c>
      <c r="K75" s="7" t="str">
        <f t="shared" si="2"/>
        <v/>
      </c>
      <c r="L75" s="13"/>
    </row>
    <row r="76">
      <c r="A76" s="9" t="str">
        <f>IFERROR(__xludf.DUMMYFUNCTION("""COMPUTED_VALUE"""),"")</f>
        <v/>
      </c>
      <c r="B76" t="str">
        <f>IFERROR(__xludf.DUMMYFUNCTION("""COMPUTED_VALUE"""),"")</f>
        <v/>
      </c>
      <c r="C76" t="str">
        <f>IFERROR(__xludf.DUMMYFUNCTION("""COMPUTED_VALUE"""),"")</f>
        <v/>
      </c>
      <c r="D76" t="str">
        <f>IFERROR(__xludf.DUMMYFUNCTION("""COMPUTED_VALUE"""),"")</f>
        <v/>
      </c>
      <c r="E76" t="str">
        <f>IFERROR(__xludf.DUMMYFUNCTION("""COMPUTED_VALUE"""),"")</f>
        <v/>
      </c>
      <c r="F76" t="str">
        <f>IFERROR(__xludf.DUMMYFUNCTION("""COMPUTED_VALUE"""),"")</f>
        <v/>
      </c>
      <c r="G76" t="str">
        <f>IFERROR(__xludf.DUMMYFUNCTION("""COMPUTED_VALUE"""),"")</f>
        <v/>
      </c>
      <c r="H76" t="str">
        <f>IFERROR(__xludf.DUMMYFUNCTION("""COMPUTED_VALUE"""),"")</f>
        <v/>
      </c>
      <c r="I76" t="str">
        <f>IFERROR(__xludf.DUMMYFUNCTION("""COMPUTED_VALUE"""),"")</f>
        <v/>
      </c>
      <c r="J76" s="7" t="str">
        <f t="shared" si="1"/>
        <v/>
      </c>
      <c r="K76" s="7" t="str">
        <f t="shared" si="2"/>
        <v/>
      </c>
      <c r="L76" s="13"/>
    </row>
    <row r="77">
      <c r="A77" s="9" t="str">
        <f>IFERROR(__xludf.DUMMYFUNCTION("""COMPUTED_VALUE"""),"")</f>
        <v/>
      </c>
      <c r="B77" t="str">
        <f>IFERROR(__xludf.DUMMYFUNCTION("""COMPUTED_VALUE"""),"")</f>
        <v/>
      </c>
      <c r="C77" t="str">
        <f>IFERROR(__xludf.DUMMYFUNCTION("""COMPUTED_VALUE"""),"")</f>
        <v/>
      </c>
      <c r="D77" t="str">
        <f>IFERROR(__xludf.DUMMYFUNCTION("""COMPUTED_VALUE"""),"")</f>
        <v/>
      </c>
      <c r="E77" t="str">
        <f>IFERROR(__xludf.DUMMYFUNCTION("""COMPUTED_VALUE"""),"")</f>
        <v/>
      </c>
      <c r="F77" t="str">
        <f>IFERROR(__xludf.DUMMYFUNCTION("""COMPUTED_VALUE"""),"")</f>
        <v/>
      </c>
      <c r="G77" t="str">
        <f>IFERROR(__xludf.DUMMYFUNCTION("""COMPUTED_VALUE"""),"")</f>
        <v/>
      </c>
      <c r="H77" t="str">
        <f>IFERROR(__xludf.DUMMYFUNCTION("""COMPUTED_VALUE"""),"")</f>
        <v/>
      </c>
      <c r="I77" t="str">
        <f>IFERROR(__xludf.DUMMYFUNCTION("""COMPUTED_VALUE"""),"")</f>
        <v/>
      </c>
      <c r="J77" s="7" t="str">
        <f t="shared" si="1"/>
        <v/>
      </c>
      <c r="K77" s="7" t="str">
        <f t="shared" si="2"/>
        <v/>
      </c>
      <c r="L77" s="13"/>
    </row>
    <row r="78">
      <c r="A78" s="9" t="str">
        <f>IFERROR(__xludf.DUMMYFUNCTION("""COMPUTED_VALUE"""),"")</f>
        <v/>
      </c>
      <c r="B78" t="str">
        <f>IFERROR(__xludf.DUMMYFUNCTION("""COMPUTED_VALUE"""),"")</f>
        <v/>
      </c>
      <c r="C78" t="str">
        <f>IFERROR(__xludf.DUMMYFUNCTION("""COMPUTED_VALUE"""),"")</f>
        <v/>
      </c>
      <c r="D78" t="str">
        <f>IFERROR(__xludf.DUMMYFUNCTION("""COMPUTED_VALUE"""),"")</f>
        <v/>
      </c>
      <c r="E78" t="str">
        <f>IFERROR(__xludf.DUMMYFUNCTION("""COMPUTED_VALUE"""),"")</f>
        <v/>
      </c>
      <c r="F78" t="str">
        <f>IFERROR(__xludf.DUMMYFUNCTION("""COMPUTED_VALUE"""),"")</f>
        <v/>
      </c>
      <c r="G78" t="str">
        <f>IFERROR(__xludf.DUMMYFUNCTION("""COMPUTED_VALUE"""),"")</f>
        <v/>
      </c>
      <c r="H78" t="str">
        <f>IFERROR(__xludf.DUMMYFUNCTION("""COMPUTED_VALUE"""),"")</f>
        <v/>
      </c>
      <c r="I78" t="str">
        <f>IFERROR(__xludf.DUMMYFUNCTION("""COMPUTED_VALUE"""),"")</f>
        <v/>
      </c>
      <c r="J78" s="7" t="str">
        <f t="shared" si="1"/>
        <v/>
      </c>
      <c r="K78" s="7" t="str">
        <f t="shared" si="2"/>
        <v/>
      </c>
      <c r="L78" s="13"/>
    </row>
    <row r="79">
      <c r="A79" s="9" t="str">
        <f>IFERROR(__xludf.DUMMYFUNCTION("""COMPUTED_VALUE"""),"")</f>
        <v/>
      </c>
      <c r="B79" t="str">
        <f>IFERROR(__xludf.DUMMYFUNCTION("""COMPUTED_VALUE"""),"")</f>
        <v/>
      </c>
      <c r="C79" t="str">
        <f>IFERROR(__xludf.DUMMYFUNCTION("""COMPUTED_VALUE"""),"")</f>
        <v/>
      </c>
      <c r="D79" t="str">
        <f>IFERROR(__xludf.DUMMYFUNCTION("""COMPUTED_VALUE"""),"")</f>
        <v/>
      </c>
      <c r="E79" t="str">
        <f>IFERROR(__xludf.DUMMYFUNCTION("""COMPUTED_VALUE"""),"")</f>
        <v/>
      </c>
      <c r="F79" t="str">
        <f>IFERROR(__xludf.DUMMYFUNCTION("""COMPUTED_VALUE"""),"")</f>
        <v/>
      </c>
      <c r="G79" t="str">
        <f>IFERROR(__xludf.DUMMYFUNCTION("""COMPUTED_VALUE"""),"")</f>
        <v/>
      </c>
      <c r="H79" t="str">
        <f>IFERROR(__xludf.DUMMYFUNCTION("""COMPUTED_VALUE"""),"")</f>
        <v/>
      </c>
      <c r="I79" t="str">
        <f>IFERROR(__xludf.DUMMYFUNCTION("""COMPUTED_VALUE"""),"")</f>
        <v/>
      </c>
      <c r="J79" s="7" t="str">
        <f t="shared" si="1"/>
        <v/>
      </c>
      <c r="K79" s="7" t="str">
        <f t="shared" si="2"/>
        <v/>
      </c>
      <c r="L79" s="13"/>
    </row>
    <row r="80">
      <c r="A80" s="9" t="str">
        <f>IFERROR(__xludf.DUMMYFUNCTION("""COMPUTED_VALUE"""),"")</f>
        <v/>
      </c>
      <c r="B80" t="str">
        <f>IFERROR(__xludf.DUMMYFUNCTION("""COMPUTED_VALUE"""),"")</f>
        <v/>
      </c>
      <c r="C80" t="str">
        <f>IFERROR(__xludf.DUMMYFUNCTION("""COMPUTED_VALUE"""),"")</f>
        <v/>
      </c>
      <c r="D80" t="str">
        <f>IFERROR(__xludf.DUMMYFUNCTION("""COMPUTED_VALUE"""),"")</f>
        <v/>
      </c>
      <c r="E80" t="str">
        <f>IFERROR(__xludf.DUMMYFUNCTION("""COMPUTED_VALUE"""),"")</f>
        <v/>
      </c>
      <c r="F80" t="str">
        <f>IFERROR(__xludf.DUMMYFUNCTION("""COMPUTED_VALUE"""),"")</f>
        <v/>
      </c>
      <c r="G80" t="str">
        <f>IFERROR(__xludf.DUMMYFUNCTION("""COMPUTED_VALUE"""),"")</f>
        <v/>
      </c>
      <c r="H80" t="str">
        <f>IFERROR(__xludf.DUMMYFUNCTION("""COMPUTED_VALUE"""),"")</f>
        <v/>
      </c>
      <c r="I80" t="str">
        <f>IFERROR(__xludf.DUMMYFUNCTION("""COMPUTED_VALUE"""),"")</f>
        <v/>
      </c>
      <c r="J80" s="7" t="str">
        <f t="shared" si="1"/>
        <v/>
      </c>
      <c r="K80" s="7" t="str">
        <f t="shared" si="2"/>
        <v/>
      </c>
      <c r="L80" s="13"/>
    </row>
    <row r="81">
      <c r="A81" s="9" t="str">
        <f>IFERROR(__xludf.DUMMYFUNCTION("""COMPUTED_VALUE"""),"")</f>
        <v/>
      </c>
      <c r="B81" t="str">
        <f>IFERROR(__xludf.DUMMYFUNCTION("""COMPUTED_VALUE"""),"")</f>
        <v/>
      </c>
      <c r="C81" t="str">
        <f>IFERROR(__xludf.DUMMYFUNCTION("""COMPUTED_VALUE"""),"")</f>
        <v/>
      </c>
      <c r="D81" t="str">
        <f>IFERROR(__xludf.DUMMYFUNCTION("""COMPUTED_VALUE"""),"")</f>
        <v/>
      </c>
      <c r="E81" t="str">
        <f>IFERROR(__xludf.DUMMYFUNCTION("""COMPUTED_VALUE"""),"")</f>
        <v/>
      </c>
      <c r="F81" t="str">
        <f>IFERROR(__xludf.DUMMYFUNCTION("""COMPUTED_VALUE"""),"")</f>
        <v/>
      </c>
      <c r="G81" t="str">
        <f>IFERROR(__xludf.DUMMYFUNCTION("""COMPUTED_VALUE"""),"")</f>
        <v/>
      </c>
      <c r="H81" t="str">
        <f>IFERROR(__xludf.DUMMYFUNCTION("""COMPUTED_VALUE"""),"")</f>
        <v/>
      </c>
      <c r="I81" t="str">
        <f>IFERROR(__xludf.DUMMYFUNCTION("""COMPUTED_VALUE"""),"")</f>
        <v/>
      </c>
      <c r="J81" s="7" t="str">
        <f t="shared" si="1"/>
        <v/>
      </c>
      <c r="K81" s="7" t="str">
        <f t="shared" si="2"/>
        <v/>
      </c>
      <c r="L81" s="13"/>
    </row>
    <row r="82">
      <c r="A82" s="9" t="str">
        <f>IFERROR(__xludf.DUMMYFUNCTION("""COMPUTED_VALUE"""),"")</f>
        <v/>
      </c>
      <c r="B82" t="str">
        <f>IFERROR(__xludf.DUMMYFUNCTION("""COMPUTED_VALUE"""),"")</f>
        <v/>
      </c>
      <c r="C82" t="str">
        <f>IFERROR(__xludf.DUMMYFUNCTION("""COMPUTED_VALUE"""),"")</f>
        <v/>
      </c>
      <c r="D82" t="str">
        <f>IFERROR(__xludf.DUMMYFUNCTION("""COMPUTED_VALUE"""),"")</f>
        <v/>
      </c>
      <c r="E82" t="str">
        <f>IFERROR(__xludf.DUMMYFUNCTION("""COMPUTED_VALUE"""),"")</f>
        <v/>
      </c>
      <c r="F82" t="str">
        <f>IFERROR(__xludf.DUMMYFUNCTION("""COMPUTED_VALUE"""),"")</f>
        <v/>
      </c>
      <c r="G82" t="str">
        <f>IFERROR(__xludf.DUMMYFUNCTION("""COMPUTED_VALUE"""),"")</f>
        <v/>
      </c>
      <c r="H82" t="str">
        <f>IFERROR(__xludf.DUMMYFUNCTION("""COMPUTED_VALUE"""),"")</f>
        <v/>
      </c>
      <c r="I82" t="str">
        <f>IFERROR(__xludf.DUMMYFUNCTION("""COMPUTED_VALUE"""),"")</f>
        <v/>
      </c>
      <c r="J82" s="7" t="str">
        <f t="shared" si="1"/>
        <v/>
      </c>
      <c r="K82" s="7" t="str">
        <f t="shared" si="2"/>
        <v/>
      </c>
      <c r="L82" s="13"/>
    </row>
    <row r="83">
      <c r="A83" s="9" t="str">
        <f>IFERROR(__xludf.DUMMYFUNCTION("""COMPUTED_VALUE"""),"")</f>
        <v/>
      </c>
      <c r="B83" t="str">
        <f>IFERROR(__xludf.DUMMYFUNCTION("""COMPUTED_VALUE"""),"")</f>
        <v/>
      </c>
      <c r="C83" t="str">
        <f>IFERROR(__xludf.DUMMYFUNCTION("""COMPUTED_VALUE"""),"")</f>
        <v/>
      </c>
      <c r="D83" t="str">
        <f>IFERROR(__xludf.DUMMYFUNCTION("""COMPUTED_VALUE"""),"")</f>
        <v/>
      </c>
      <c r="E83" t="str">
        <f>IFERROR(__xludf.DUMMYFUNCTION("""COMPUTED_VALUE"""),"")</f>
        <v/>
      </c>
      <c r="F83" t="str">
        <f>IFERROR(__xludf.DUMMYFUNCTION("""COMPUTED_VALUE"""),"")</f>
        <v/>
      </c>
      <c r="G83" t="str">
        <f>IFERROR(__xludf.DUMMYFUNCTION("""COMPUTED_VALUE"""),"")</f>
        <v/>
      </c>
      <c r="H83" t="str">
        <f>IFERROR(__xludf.DUMMYFUNCTION("""COMPUTED_VALUE"""),"")</f>
        <v/>
      </c>
      <c r="I83" t="str">
        <f>IFERROR(__xludf.DUMMYFUNCTION("""COMPUTED_VALUE"""),"")</f>
        <v/>
      </c>
      <c r="J83" s="7" t="str">
        <f t="shared" si="1"/>
        <v/>
      </c>
      <c r="K83" s="7" t="str">
        <f t="shared" si="2"/>
        <v/>
      </c>
      <c r="L83" s="13"/>
    </row>
    <row r="84">
      <c r="A84" s="9" t="str">
        <f>IFERROR(__xludf.DUMMYFUNCTION("""COMPUTED_VALUE"""),"")</f>
        <v/>
      </c>
      <c r="B84" t="str">
        <f>IFERROR(__xludf.DUMMYFUNCTION("""COMPUTED_VALUE"""),"")</f>
        <v/>
      </c>
      <c r="C84" t="str">
        <f>IFERROR(__xludf.DUMMYFUNCTION("""COMPUTED_VALUE"""),"")</f>
        <v/>
      </c>
      <c r="D84" t="str">
        <f>IFERROR(__xludf.DUMMYFUNCTION("""COMPUTED_VALUE"""),"")</f>
        <v/>
      </c>
      <c r="E84" t="str">
        <f>IFERROR(__xludf.DUMMYFUNCTION("""COMPUTED_VALUE"""),"")</f>
        <v/>
      </c>
      <c r="F84" t="str">
        <f>IFERROR(__xludf.DUMMYFUNCTION("""COMPUTED_VALUE"""),"")</f>
        <v/>
      </c>
      <c r="G84" t="str">
        <f>IFERROR(__xludf.DUMMYFUNCTION("""COMPUTED_VALUE"""),"")</f>
        <v/>
      </c>
      <c r="H84" t="str">
        <f>IFERROR(__xludf.DUMMYFUNCTION("""COMPUTED_VALUE"""),"")</f>
        <v/>
      </c>
      <c r="I84" t="str">
        <f>IFERROR(__xludf.DUMMYFUNCTION("""COMPUTED_VALUE"""),"")</f>
        <v/>
      </c>
      <c r="J84" s="7" t="str">
        <f t="shared" si="1"/>
        <v/>
      </c>
      <c r="K84" s="7" t="str">
        <f t="shared" si="2"/>
        <v/>
      </c>
      <c r="L84" s="13"/>
    </row>
    <row r="85">
      <c r="A85" s="9" t="str">
        <f>IFERROR(__xludf.DUMMYFUNCTION("""COMPUTED_VALUE"""),"")</f>
        <v/>
      </c>
      <c r="B85" t="str">
        <f>IFERROR(__xludf.DUMMYFUNCTION("""COMPUTED_VALUE"""),"")</f>
        <v/>
      </c>
      <c r="C85" t="str">
        <f>IFERROR(__xludf.DUMMYFUNCTION("""COMPUTED_VALUE"""),"")</f>
        <v/>
      </c>
      <c r="D85" t="str">
        <f>IFERROR(__xludf.DUMMYFUNCTION("""COMPUTED_VALUE"""),"")</f>
        <v/>
      </c>
      <c r="E85" t="str">
        <f>IFERROR(__xludf.DUMMYFUNCTION("""COMPUTED_VALUE"""),"")</f>
        <v/>
      </c>
      <c r="F85" t="str">
        <f>IFERROR(__xludf.DUMMYFUNCTION("""COMPUTED_VALUE"""),"")</f>
        <v/>
      </c>
      <c r="G85" t="str">
        <f>IFERROR(__xludf.DUMMYFUNCTION("""COMPUTED_VALUE"""),"")</f>
        <v/>
      </c>
      <c r="H85" t="str">
        <f>IFERROR(__xludf.DUMMYFUNCTION("""COMPUTED_VALUE"""),"")</f>
        <v/>
      </c>
      <c r="I85" t="str">
        <f>IFERROR(__xludf.DUMMYFUNCTION("""COMPUTED_VALUE"""),"")</f>
        <v/>
      </c>
      <c r="J85" s="7" t="str">
        <f t="shared" si="1"/>
        <v/>
      </c>
      <c r="K85" s="7" t="str">
        <f t="shared" si="2"/>
        <v/>
      </c>
      <c r="L85" s="13"/>
    </row>
    <row r="86">
      <c r="A86" s="9" t="str">
        <f>IFERROR(__xludf.DUMMYFUNCTION("""COMPUTED_VALUE"""),"")</f>
        <v/>
      </c>
      <c r="B86" t="str">
        <f>IFERROR(__xludf.DUMMYFUNCTION("""COMPUTED_VALUE"""),"")</f>
        <v/>
      </c>
      <c r="C86" t="str">
        <f>IFERROR(__xludf.DUMMYFUNCTION("""COMPUTED_VALUE"""),"")</f>
        <v/>
      </c>
      <c r="D86" t="str">
        <f>IFERROR(__xludf.DUMMYFUNCTION("""COMPUTED_VALUE"""),"")</f>
        <v/>
      </c>
      <c r="E86" t="str">
        <f>IFERROR(__xludf.DUMMYFUNCTION("""COMPUTED_VALUE"""),"")</f>
        <v/>
      </c>
      <c r="F86" t="str">
        <f>IFERROR(__xludf.DUMMYFUNCTION("""COMPUTED_VALUE"""),"")</f>
        <v/>
      </c>
      <c r="G86" t="str">
        <f>IFERROR(__xludf.DUMMYFUNCTION("""COMPUTED_VALUE"""),"")</f>
        <v/>
      </c>
      <c r="H86" t="str">
        <f>IFERROR(__xludf.DUMMYFUNCTION("""COMPUTED_VALUE"""),"")</f>
        <v/>
      </c>
      <c r="I86" t="str">
        <f>IFERROR(__xludf.DUMMYFUNCTION("""COMPUTED_VALUE"""),"")</f>
        <v/>
      </c>
      <c r="J86" s="7" t="str">
        <f t="shared" si="1"/>
        <v/>
      </c>
      <c r="K86" s="7" t="str">
        <f t="shared" si="2"/>
        <v/>
      </c>
      <c r="L86" s="13"/>
    </row>
    <row r="87">
      <c r="A87" s="9" t="str">
        <f>IFERROR(__xludf.DUMMYFUNCTION("""COMPUTED_VALUE"""),"")</f>
        <v/>
      </c>
      <c r="B87" t="str">
        <f>IFERROR(__xludf.DUMMYFUNCTION("""COMPUTED_VALUE"""),"")</f>
        <v/>
      </c>
      <c r="C87" t="str">
        <f>IFERROR(__xludf.DUMMYFUNCTION("""COMPUTED_VALUE"""),"")</f>
        <v/>
      </c>
      <c r="D87" t="str">
        <f>IFERROR(__xludf.DUMMYFUNCTION("""COMPUTED_VALUE"""),"")</f>
        <v/>
      </c>
      <c r="E87" t="str">
        <f>IFERROR(__xludf.DUMMYFUNCTION("""COMPUTED_VALUE"""),"")</f>
        <v/>
      </c>
      <c r="F87" t="str">
        <f>IFERROR(__xludf.DUMMYFUNCTION("""COMPUTED_VALUE"""),"")</f>
        <v/>
      </c>
      <c r="G87" t="str">
        <f>IFERROR(__xludf.DUMMYFUNCTION("""COMPUTED_VALUE"""),"")</f>
        <v/>
      </c>
      <c r="H87" t="str">
        <f>IFERROR(__xludf.DUMMYFUNCTION("""COMPUTED_VALUE"""),"")</f>
        <v/>
      </c>
      <c r="I87" t="str">
        <f>IFERROR(__xludf.DUMMYFUNCTION("""COMPUTED_VALUE"""),"")</f>
        <v/>
      </c>
      <c r="J87" s="7" t="str">
        <f t="shared" si="1"/>
        <v/>
      </c>
      <c r="K87" s="7" t="str">
        <f t="shared" si="2"/>
        <v/>
      </c>
      <c r="L87" s="13"/>
    </row>
    <row r="88">
      <c r="A88" s="9" t="str">
        <f>IFERROR(__xludf.DUMMYFUNCTION("""COMPUTED_VALUE"""),"")</f>
        <v/>
      </c>
      <c r="B88" t="str">
        <f>IFERROR(__xludf.DUMMYFUNCTION("""COMPUTED_VALUE"""),"")</f>
        <v/>
      </c>
      <c r="C88" t="str">
        <f>IFERROR(__xludf.DUMMYFUNCTION("""COMPUTED_VALUE"""),"")</f>
        <v/>
      </c>
      <c r="D88" t="str">
        <f>IFERROR(__xludf.DUMMYFUNCTION("""COMPUTED_VALUE"""),"")</f>
        <v/>
      </c>
      <c r="E88" t="str">
        <f>IFERROR(__xludf.DUMMYFUNCTION("""COMPUTED_VALUE"""),"")</f>
        <v/>
      </c>
      <c r="F88" t="str">
        <f>IFERROR(__xludf.DUMMYFUNCTION("""COMPUTED_VALUE"""),"")</f>
        <v/>
      </c>
      <c r="G88" t="str">
        <f>IFERROR(__xludf.DUMMYFUNCTION("""COMPUTED_VALUE"""),"")</f>
        <v/>
      </c>
      <c r="H88" t="str">
        <f>IFERROR(__xludf.DUMMYFUNCTION("""COMPUTED_VALUE"""),"")</f>
        <v/>
      </c>
      <c r="I88" t="str">
        <f>IFERROR(__xludf.DUMMYFUNCTION("""COMPUTED_VALUE"""),"")</f>
        <v/>
      </c>
      <c r="J88" s="7" t="str">
        <f t="shared" si="1"/>
        <v/>
      </c>
      <c r="K88" s="7" t="str">
        <f t="shared" si="2"/>
        <v/>
      </c>
      <c r="L88" s="13"/>
    </row>
    <row r="89">
      <c r="A89" s="9" t="str">
        <f>IFERROR(__xludf.DUMMYFUNCTION("""COMPUTED_VALUE"""),"")</f>
        <v/>
      </c>
      <c r="B89" t="str">
        <f>IFERROR(__xludf.DUMMYFUNCTION("""COMPUTED_VALUE"""),"")</f>
        <v/>
      </c>
      <c r="C89" t="str">
        <f>IFERROR(__xludf.DUMMYFUNCTION("""COMPUTED_VALUE"""),"")</f>
        <v/>
      </c>
      <c r="D89" t="str">
        <f>IFERROR(__xludf.DUMMYFUNCTION("""COMPUTED_VALUE"""),"")</f>
        <v/>
      </c>
      <c r="E89" t="str">
        <f>IFERROR(__xludf.DUMMYFUNCTION("""COMPUTED_VALUE"""),"")</f>
        <v/>
      </c>
      <c r="F89" t="str">
        <f>IFERROR(__xludf.DUMMYFUNCTION("""COMPUTED_VALUE"""),"")</f>
        <v/>
      </c>
      <c r="G89" t="str">
        <f>IFERROR(__xludf.DUMMYFUNCTION("""COMPUTED_VALUE"""),"")</f>
        <v/>
      </c>
      <c r="H89" t="str">
        <f>IFERROR(__xludf.DUMMYFUNCTION("""COMPUTED_VALUE"""),"")</f>
        <v/>
      </c>
      <c r="I89" t="str">
        <f>IFERROR(__xludf.DUMMYFUNCTION("""COMPUTED_VALUE"""),"")</f>
        <v/>
      </c>
      <c r="J89" s="7" t="str">
        <f t="shared" si="1"/>
        <v/>
      </c>
      <c r="K89" s="7" t="str">
        <f t="shared" si="2"/>
        <v/>
      </c>
      <c r="L89" s="13"/>
    </row>
    <row r="90">
      <c r="A90" s="9" t="str">
        <f>IFERROR(__xludf.DUMMYFUNCTION("""COMPUTED_VALUE"""),"")</f>
        <v/>
      </c>
      <c r="B90" t="str">
        <f>IFERROR(__xludf.DUMMYFUNCTION("""COMPUTED_VALUE"""),"")</f>
        <v/>
      </c>
      <c r="C90" t="str">
        <f>IFERROR(__xludf.DUMMYFUNCTION("""COMPUTED_VALUE"""),"")</f>
        <v/>
      </c>
      <c r="D90" t="str">
        <f>IFERROR(__xludf.DUMMYFUNCTION("""COMPUTED_VALUE"""),"")</f>
        <v/>
      </c>
      <c r="E90" t="str">
        <f>IFERROR(__xludf.DUMMYFUNCTION("""COMPUTED_VALUE"""),"")</f>
        <v/>
      </c>
      <c r="F90" t="str">
        <f>IFERROR(__xludf.DUMMYFUNCTION("""COMPUTED_VALUE"""),"")</f>
        <v/>
      </c>
      <c r="G90" t="str">
        <f>IFERROR(__xludf.DUMMYFUNCTION("""COMPUTED_VALUE"""),"")</f>
        <v/>
      </c>
      <c r="H90" t="str">
        <f>IFERROR(__xludf.DUMMYFUNCTION("""COMPUTED_VALUE"""),"")</f>
        <v/>
      </c>
      <c r="I90" t="str">
        <f>IFERROR(__xludf.DUMMYFUNCTION("""COMPUTED_VALUE"""),"")</f>
        <v/>
      </c>
      <c r="J90" s="7" t="str">
        <f t="shared" si="1"/>
        <v/>
      </c>
      <c r="K90" s="7" t="str">
        <f t="shared" si="2"/>
        <v/>
      </c>
      <c r="L90" s="13"/>
    </row>
    <row r="91">
      <c r="A91" s="9" t="str">
        <f>IFERROR(__xludf.DUMMYFUNCTION("""COMPUTED_VALUE"""),"")</f>
        <v/>
      </c>
      <c r="B91" t="str">
        <f>IFERROR(__xludf.DUMMYFUNCTION("""COMPUTED_VALUE"""),"")</f>
        <v/>
      </c>
      <c r="C91" t="str">
        <f>IFERROR(__xludf.DUMMYFUNCTION("""COMPUTED_VALUE"""),"")</f>
        <v/>
      </c>
      <c r="D91" t="str">
        <f>IFERROR(__xludf.DUMMYFUNCTION("""COMPUTED_VALUE"""),"")</f>
        <v/>
      </c>
      <c r="E91" t="str">
        <f>IFERROR(__xludf.DUMMYFUNCTION("""COMPUTED_VALUE"""),"")</f>
        <v/>
      </c>
      <c r="F91" t="str">
        <f>IFERROR(__xludf.DUMMYFUNCTION("""COMPUTED_VALUE"""),"")</f>
        <v/>
      </c>
      <c r="G91" t="str">
        <f>IFERROR(__xludf.DUMMYFUNCTION("""COMPUTED_VALUE"""),"")</f>
        <v/>
      </c>
      <c r="H91" t="str">
        <f>IFERROR(__xludf.DUMMYFUNCTION("""COMPUTED_VALUE"""),"")</f>
        <v/>
      </c>
      <c r="I91" t="str">
        <f>IFERROR(__xludf.DUMMYFUNCTION("""COMPUTED_VALUE"""),"")</f>
        <v/>
      </c>
      <c r="J91" s="7" t="str">
        <f t="shared" si="1"/>
        <v/>
      </c>
      <c r="K91" s="7" t="str">
        <f t="shared" si="2"/>
        <v/>
      </c>
      <c r="L91" s="13"/>
    </row>
    <row r="92">
      <c r="A92" s="9" t="str">
        <f>IFERROR(__xludf.DUMMYFUNCTION("""COMPUTED_VALUE"""),"")</f>
        <v/>
      </c>
      <c r="B92" t="str">
        <f>IFERROR(__xludf.DUMMYFUNCTION("""COMPUTED_VALUE"""),"")</f>
        <v/>
      </c>
      <c r="C92" t="str">
        <f>IFERROR(__xludf.DUMMYFUNCTION("""COMPUTED_VALUE"""),"")</f>
        <v/>
      </c>
      <c r="D92" t="str">
        <f>IFERROR(__xludf.DUMMYFUNCTION("""COMPUTED_VALUE"""),"")</f>
        <v/>
      </c>
      <c r="E92" t="str">
        <f>IFERROR(__xludf.DUMMYFUNCTION("""COMPUTED_VALUE"""),"")</f>
        <v/>
      </c>
      <c r="F92" t="str">
        <f>IFERROR(__xludf.DUMMYFUNCTION("""COMPUTED_VALUE"""),"")</f>
        <v/>
      </c>
      <c r="G92" t="str">
        <f>IFERROR(__xludf.DUMMYFUNCTION("""COMPUTED_VALUE"""),"")</f>
        <v/>
      </c>
      <c r="H92" t="str">
        <f>IFERROR(__xludf.DUMMYFUNCTION("""COMPUTED_VALUE"""),"")</f>
        <v/>
      </c>
      <c r="I92" t="str">
        <f>IFERROR(__xludf.DUMMYFUNCTION("""COMPUTED_VALUE"""),"")</f>
        <v/>
      </c>
      <c r="J92" s="7" t="str">
        <f t="shared" si="1"/>
        <v/>
      </c>
      <c r="K92" s="7" t="str">
        <f t="shared" si="2"/>
        <v/>
      </c>
      <c r="L92" s="13"/>
    </row>
    <row r="93">
      <c r="A93" s="9" t="str">
        <f>IFERROR(__xludf.DUMMYFUNCTION("""COMPUTED_VALUE"""),"")</f>
        <v/>
      </c>
      <c r="B93" t="str">
        <f>IFERROR(__xludf.DUMMYFUNCTION("""COMPUTED_VALUE"""),"")</f>
        <v/>
      </c>
      <c r="C93" t="str">
        <f>IFERROR(__xludf.DUMMYFUNCTION("""COMPUTED_VALUE"""),"")</f>
        <v/>
      </c>
      <c r="D93" t="str">
        <f>IFERROR(__xludf.DUMMYFUNCTION("""COMPUTED_VALUE"""),"")</f>
        <v/>
      </c>
      <c r="E93" t="str">
        <f>IFERROR(__xludf.DUMMYFUNCTION("""COMPUTED_VALUE"""),"")</f>
        <v/>
      </c>
      <c r="F93" t="str">
        <f>IFERROR(__xludf.DUMMYFUNCTION("""COMPUTED_VALUE"""),"")</f>
        <v/>
      </c>
      <c r="G93" t="str">
        <f>IFERROR(__xludf.DUMMYFUNCTION("""COMPUTED_VALUE"""),"")</f>
        <v/>
      </c>
      <c r="H93" t="str">
        <f>IFERROR(__xludf.DUMMYFUNCTION("""COMPUTED_VALUE"""),"")</f>
        <v/>
      </c>
      <c r="I93" t="str">
        <f>IFERROR(__xludf.DUMMYFUNCTION("""COMPUTED_VALUE"""),"")</f>
        <v/>
      </c>
      <c r="J93" s="7" t="str">
        <f t="shared" si="1"/>
        <v/>
      </c>
      <c r="K93" s="7" t="str">
        <f t="shared" si="2"/>
        <v/>
      </c>
      <c r="L93" s="13"/>
    </row>
    <row r="94">
      <c r="A94" s="9" t="str">
        <f>IFERROR(__xludf.DUMMYFUNCTION("""COMPUTED_VALUE"""),"")</f>
        <v/>
      </c>
      <c r="B94" t="str">
        <f>IFERROR(__xludf.DUMMYFUNCTION("""COMPUTED_VALUE"""),"")</f>
        <v/>
      </c>
      <c r="C94" t="str">
        <f>IFERROR(__xludf.DUMMYFUNCTION("""COMPUTED_VALUE"""),"")</f>
        <v/>
      </c>
      <c r="D94" t="str">
        <f>IFERROR(__xludf.DUMMYFUNCTION("""COMPUTED_VALUE"""),"")</f>
        <v/>
      </c>
      <c r="E94" t="str">
        <f>IFERROR(__xludf.DUMMYFUNCTION("""COMPUTED_VALUE"""),"")</f>
        <v/>
      </c>
      <c r="F94" t="str">
        <f>IFERROR(__xludf.DUMMYFUNCTION("""COMPUTED_VALUE"""),"")</f>
        <v/>
      </c>
      <c r="G94" t="str">
        <f>IFERROR(__xludf.DUMMYFUNCTION("""COMPUTED_VALUE"""),"")</f>
        <v/>
      </c>
      <c r="H94" t="str">
        <f>IFERROR(__xludf.DUMMYFUNCTION("""COMPUTED_VALUE"""),"")</f>
        <v/>
      </c>
      <c r="I94" t="str">
        <f>IFERROR(__xludf.DUMMYFUNCTION("""COMPUTED_VALUE"""),"")</f>
        <v/>
      </c>
      <c r="J94" s="7" t="str">
        <f t="shared" si="1"/>
        <v/>
      </c>
      <c r="K94" s="7" t="str">
        <f t="shared" si="2"/>
        <v/>
      </c>
      <c r="L94" s="13"/>
    </row>
    <row r="95">
      <c r="A95" s="9" t="str">
        <f>IFERROR(__xludf.DUMMYFUNCTION("""COMPUTED_VALUE"""),"")</f>
        <v/>
      </c>
      <c r="B95" t="str">
        <f>IFERROR(__xludf.DUMMYFUNCTION("""COMPUTED_VALUE"""),"")</f>
        <v/>
      </c>
      <c r="C95" t="str">
        <f>IFERROR(__xludf.DUMMYFUNCTION("""COMPUTED_VALUE"""),"")</f>
        <v/>
      </c>
      <c r="D95" t="str">
        <f>IFERROR(__xludf.DUMMYFUNCTION("""COMPUTED_VALUE"""),"")</f>
        <v/>
      </c>
      <c r="E95" t="str">
        <f>IFERROR(__xludf.DUMMYFUNCTION("""COMPUTED_VALUE"""),"")</f>
        <v/>
      </c>
      <c r="F95" t="str">
        <f>IFERROR(__xludf.DUMMYFUNCTION("""COMPUTED_VALUE"""),"")</f>
        <v/>
      </c>
      <c r="G95" t="str">
        <f>IFERROR(__xludf.DUMMYFUNCTION("""COMPUTED_VALUE"""),"")</f>
        <v/>
      </c>
      <c r="H95" t="str">
        <f>IFERROR(__xludf.DUMMYFUNCTION("""COMPUTED_VALUE"""),"")</f>
        <v/>
      </c>
      <c r="I95" t="str">
        <f>IFERROR(__xludf.DUMMYFUNCTION("""COMPUTED_VALUE"""),"")</f>
        <v/>
      </c>
      <c r="J95" s="7" t="str">
        <f t="shared" si="1"/>
        <v/>
      </c>
      <c r="K95" s="7" t="str">
        <f t="shared" si="2"/>
        <v/>
      </c>
      <c r="L95" s="13"/>
    </row>
    <row r="96">
      <c r="A96" s="9" t="str">
        <f>IFERROR(__xludf.DUMMYFUNCTION("""COMPUTED_VALUE"""),"")</f>
        <v/>
      </c>
      <c r="B96" t="str">
        <f>IFERROR(__xludf.DUMMYFUNCTION("""COMPUTED_VALUE"""),"")</f>
        <v/>
      </c>
      <c r="C96" t="str">
        <f>IFERROR(__xludf.DUMMYFUNCTION("""COMPUTED_VALUE"""),"")</f>
        <v/>
      </c>
      <c r="D96" t="str">
        <f>IFERROR(__xludf.DUMMYFUNCTION("""COMPUTED_VALUE"""),"")</f>
        <v/>
      </c>
      <c r="E96" t="str">
        <f>IFERROR(__xludf.DUMMYFUNCTION("""COMPUTED_VALUE"""),"")</f>
        <v/>
      </c>
      <c r="F96" t="str">
        <f>IFERROR(__xludf.DUMMYFUNCTION("""COMPUTED_VALUE"""),"")</f>
        <v/>
      </c>
      <c r="G96" t="str">
        <f>IFERROR(__xludf.DUMMYFUNCTION("""COMPUTED_VALUE"""),"")</f>
        <v/>
      </c>
      <c r="H96" t="str">
        <f>IFERROR(__xludf.DUMMYFUNCTION("""COMPUTED_VALUE"""),"")</f>
        <v/>
      </c>
      <c r="I96" t="str">
        <f>IFERROR(__xludf.DUMMYFUNCTION("""COMPUTED_VALUE"""),"")</f>
        <v/>
      </c>
      <c r="J96" s="7" t="str">
        <f t="shared" si="1"/>
        <v/>
      </c>
      <c r="K96" s="7" t="str">
        <f t="shared" si="2"/>
        <v/>
      </c>
      <c r="L96" s="13"/>
    </row>
    <row r="97">
      <c r="A97" s="9" t="str">
        <f>IFERROR(__xludf.DUMMYFUNCTION("""COMPUTED_VALUE"""),"")</f>
        <v/>
      </c>
      <c r="B97" t="str">
        <f>IFERROR(__xludf.DUMMYFUNCTION("""COMPUTED_VALUE"""),"")</f>
        <v/>
      </c>
      <c r="C97" t="str">
        <f>IFERROR(__xludf.DUMMYFUNCTION("""COMPUTED_VALUE"""),"")</f>
        <v/>
      </c>
      <c r="D97" t="str">
        <f>IFERROR(__xludf.DUMMYFUNCTION("""COMPUTED_VALUE"""),"")</f>
        <v/>
      </c>
      <c r="E97" t="str">
        <f>IFERROR(__xludf.DUMMYFUNCTION("""COMPUTED_VALUE"""),"")</f>
        <v/>
      </c>
      <c r="F97" t="str">
        <f>IFERROR(__xludf.DUMMYFUNCTION("""COMPUTED_VALUE"""),"")</f>
        <v/>
      </c>
      <c r="G97" t="str">
        <f>IFERROR(__xludf.DUMMYFUNCTION("""COMPUTED_VALUE"""),"")</f>
        <v/>
      </c>
      <c r="H97" t="str">
        <f>IFERROR(__xludf.DUMMYFUNCTION("""COMPUTED_VALUE"""),"")</f>
        <v/>
      </c>
      <c r="I97" t="str">
        <f>IFERROR(__xludf.DUMMYFUNCTION("""COMPUTED_VALUE"""),"")</f>
        <v/>
      </c>
      <c r="J97" s="7" t="str">
        <f t="shared" si="1"/>
        <v/>
      </c>
      <c r="K97" s="7" t="str">
        <f t="shared" si="2"/>
        <v/>
      </c>
      <c r="L97" s="13"/>
    </row>
    <row r="98">
      <c r="A98" s="9" t="str">
        <f>IFERROR(__xludf.DUMMYFUNCTION("""COMPUTED_VALUE"""),"")</f>
        <v/>
      </c>
      <c r="B98" t="str">
        <f>IFERROR(__xludf.DUMMYFUNCTION("""COMPUTED_VALUE"""),"")</f>
        <v/>
      </c>
      <c r="C98" t="str">
        <f>IFERROR(__xludf.DUMMYFUNCTION("""COMPUTED_VALUE"""),"")</f>
        <v/>
      </c>
      <c r="D98" t="str">
        <f>IFERROR(__xludf.DUMMYFUNCTION("""COMPUTED_VALUE"""),"")</f>
        <v/>
      </c>
      <c r="E98" t="str">
        <f>IFERROR(__xludf.DUMMYFUNCTION("""COMPUTED_VALUE"""),"")</f>
        <v/>
      </c>
      <c r="F98" t="str">
        <f>IFERROR(__xludf.DUMMYFUNCTION("""COMPUTED_VALUE"""),"")</f>
        <v/>
      </c>
      <c r="G98" t="str">
        <f>IFERROR(__xludf.DUMMYFUNCTION("""COMPUTED_VALUE"""),"")</f>
        <v/>
      </c>
      <c r="H98" t="str">
        <f>IFERROR(__xludf.DUMMYFUNCTION("""COMPUTED_VALUE"""),"")</f>
        <v/>
      </c>
      <c r="I98" t="str">
        <f>IFERROR(__xludf.DUMMYFUNCTION("""COMPUTED_VALUE"""),"")</f>
        <v/>
      </c>
      <c r="J98" s="7" t="str">
        <f t="shared" si="1"/>
        <v/>
      </c>
      <c r="K98" s="7" t="str">
        <f t="shared" si="2"/>
        <v/>
      </c>
      <c r="L98" s="13"/>
    </row>
    <row r="99">
      <c r="A99" s="9" t="str">
        <f>IFERROR(__xludf.DUMMYFUNCTION("""COMPUTED_VALUE"""),"")</f>
        <v/>
      </c>
      <c r="B99" t="str">
        <f>IFERROR(__xludf.DUMMYFUNCTION("""COMPUTED_VALUE"""),"")</f>
        <v/>
      </c>
      <c r="C99" t="str">
        <f>IFERROR(__xludf.DUMMYFUNCTION("""COMPUTED_VALUE"""),"")</f>
        <v/>
      </c>
      <c r="D99" t="str">
        <f>IFERROR(__xludf.DUMMYFUNCTION("""COMPUTED_VALUE"""),"")</f>
        <v/>
      </c>
      <c r="E99" t="str">
        <f>IFERROR(__xludf.DUMMYFUNCTION("""COMPUTED_VALUE"""),"")</f>
        <v/>
      </c>
      <c r="F99" t="str">
        <f>IFERROR(__xludf.DUMMYFUNCTION("""COMPUTED_VALUE"""),"")</f>
        <v/>
      </c>
      <c r="G99" t="str">
        <f>IFERROR(__xludf.DUMMYFUNCTION("""COMPUTED_VALUE"""),"")</f>
        <v/>
      </c>
      <c r="H99" t="str">
        <f>IFERROR(__xludf.DUMMYFUNCTION("""COMPUTED_VALUE"""),"")</f>
        <v/>
      </c>
      <c r="I99" t="str">
        <f>IFERROR(__xludf.DUMMYFUNCTION("""COMPUTED_VALUE"""),"")</f>
        <v/>
      </c>
      <c r="J99" s="7" t="str">
        <f t="shared" si="1"/>
        <v/>
      </c>
      <c r="K99" s="7" t="str">
        <f t="shared" si="2"/>
        <v/>
      </c>
      <c r="L99" s="13"/>
    </row>
    <row r="100">
      <c r="A100" s="9" t="str">
        <f>IFERROR(__xludf.DUMMYFUNCTION("""COMPUTED_VALUE"""),"")</f>
        <v/>
      </c>
      <c r="B100" t="str">
        <f>IFERROR(__xludf.DUMMYFUNCTION("""COMPUTED_VALUE"""),"")</f>
        <v/>
      </c>
      <c r="C100" t="str">
        <f>IFERROR(__xludf.DUMMYFUNCTION("""COMPUTED_VALUE"""),"")</f>
        <v/>
      </c>
      <c r="D100" t="str">
        <f>IFERROR(__xludf.DUMMYFUNCTION("""COMPUTED_VALUE"""),"")</f>
        <v/>
      </c>
      <c r="E100" t="str">
        <f>IFERROR(__xludf.DUMMYFUNCTION("""COMPUTED_VALUE"""),"")</f>
        <v/>
      </c>
      <c r="F100" t="str">
        <f>IFERROR(__xludf.DUMMYFUNCTION("""COMPUTED_VALUE"""),"")</f>
        <v/>
      </c>
      <c r="G100" t="str">
        <f>IFERROR(__xludf.DUMMYFUNCTION("""COMPUTED_VALUE"""),"")</f>
        <v/>
      </c>
      <c r="H100" t="str">
        <f>IFERROR(__xludf.DUMMYFUNCTION("""COMPUTED_VALUE"""),"")</f>
        <v/>
      </c>
      <c r="I100" t="str">
        <f>IFERROR(__xludf.DUMMYFUNCTION("""COMPUTED_VALUE"""),"")</f>
        <v/>
      </c>
      <c r="J100" s="7" t="str">
        <f t="shared" si="1"/>
        <v/>
      </c>
      <c r="K100" s="7" t="str">
        <f t="shared" si="2"/>
        <v/>
      </c>
      <c r="L100" s="13"/>
    </row>
    <row r="101">
      <c r="A101" s="9" t="str">
        <f>IFERROR(__xludf.DUMMYFUNCTION("""COMPUTED_VALUE"""),"")</f>
        <v/>
      </c>
      <c r="B101" t="str">
        <f>IFERROR(__xludf.DUMMYFUNCTION("""COMPUTED_VALUE"""),"")</f>
        <v/>
      </c>
      <c r="C101" t="str">
        <f>IFERROR(__xludf.DUMMYFUNCTION("""COMPUTED_VALUE"""),"")</f>
        <v/>
      </c>
      <c r="D101" t="str">
        <f>IFERROR(__xludf.DUMMYFUNCTION("""COMPUTED_VALUE"""),"")</f>
        <v/>
      </c>
      <c r="E101" t="str">
        <f>IFERROR(__xludf.DUMMYFUNCTION("""COMPUTED_VALUE"""),"")</f>
        <v/>
      </c>
      <c r="F101" t="str">
        <f>IFERROR(__xludf.DUMMYFUNCTION("""COMPUTED_VALUE"""),"")</f>
        <v/>
      </c>
      <c r="G101" t="str">
        <f>IFERROR(__xludf.DUMMYFUNCTION("""COMPUTED_VALUE"""),"")</f>
        <v/>
      </c>
      <c r="H101" t="str">
        <f>IFERROR(__xludf.DUMMYFUNCTION("""COMPUTED_VALUE"""),"")</f>
        <v/>
      </c>
      <c r="I101" t="str">
        <f>IFERROR(__xludf.DUMMYFUNCTION("""COMPUTED_VALUE"""),"")</f>
        <v/>
      </c>
      <c r="J101" s="7" t="str">
        <f t="shared" si="1"/>
        <v/>
      </c>
      <c r="K101" s="7" t="str">
        <f t="shared" si="2"/>
        <v/>
      </c>
      <c r="L101" s="13"/>
    </row>
    <row r="102">
      <c r="A102" s="9" t="str">
        <f>IFERROR(__xludf.DUMMYFUNCTION("""COMPUTED_VALUE"""),"")</f>
        <v/>
      </c>
      <c r="B102" t="str">
        <f>IFERROR(__xludf.DUMMYFUNCTION("""COMPUTED_VALUE"""),"")</f>
        <v/>
      </c>
      <c r="C102" t="str">
        <f>IFERROR(__xludf.DUMMYFUNCTION("""COMPUTED_VALUE"""),"")</f>
        <v/>
      </c>
      <c r="D102" t="str">
        <f>IFERROR(__xludf.DUMMYFUNCTION("""COMPUTED_VALUE"""),"")</f>
        <v/>
      </c>
      <c r="E102" t="str">
        <f>IFERROR(__xludf.DUMMYFUNCTION("""COMPUTED_VALUE"""),"")</f>
        <v/>
      </c>
      <c r="F102" t="str">
        <f>IFERROR(__xludf.DUMMYFUNCTION("""COMPUTED_VALUE"""),"")</f>
        <v/>
      </c>
      <c r="G102" t="str">
        <f>IFERROR(__xludf.DUMMYFUNCTION("""COMPUTED_VALUE"""),"")</f>
        <v/>
      </c>
      <c r="H102" t="str">
        <f>IFERROR(__xludf.DUMMYFUNCTION("""COMPUTED_VALUE"""),"")</f>
        <v/>
      </c>
      <c r="I102" t="str">
        <f>IFERROR(__xludf.DUMMYFUNCTION("""COMPUTED_VALUE"""),"")</f>
        <v/>
      </c>
      <c r="J102" s="7" t="str">
        <f t="shared" si="1"/>
        <v/>
      </c>
      <c r="K102" s="7" t="str">
        <f t="shared" si="2"/>
        <v/>
      </c>
      <c r="L102" s="13"/>
    </row>
    <row r="103">
      <c r="A103" s="9" t="str">
        <f>IFERROR(__xludf.DUMMYFUNCTION("""COMPUTED_VALUE"""),"")</f>
        <v/>
      </c>
      <c r="B103" t="str">
        <f>IFERROR(__xludf.DUMMYFUNCTION("""COMPUTED_VALUE"""),"")</f>
        <v/>
      </c>
      <c r="C103" t="str">
        <f>IFERROR(__xludf.DUMMYFUNCTION("""COMPUTED_VALUE"""),"")</f>
        <v/>
      </c>
      <c r="D103" t="str">
        <f>IFERROR(__xludf.DUMMYFUNCTION("""COMPUTED_VALUE"""),"")</f>
        <v/>
      </c>
      <c r="E103" t="str">
        <f>IFERROR(__xludf.DUMMYFUNCTION("""COMPUTED_VALUE"""),"")</f>
        <v/>
      </c>
      <c r="F103" t="str">
        <f>IFERROR(__xludf.DUMMYFUNCTION("""COMPUTED_VALUE"""),"")</f>
        <v/>
      </c>
      <c r="G103" t="str">
        <f>IFERROR(__xludf.DUMMYFUNCTION("""COMPUTED_VALUE"""),"")</f>
        <v/>
      </c>
      <c r="H103" t="str">
        <f>IFERROR(__xludf.DUMMYFUNCTION("""COMPUTED_VALUE"""),"")</f>
        <v/>
      </c>
      <c r="I103" t="str">
        <f>IFERROR(__xludf.DUMMYFUNCTION("""COMPUTED_VALUE"""),"")</f>
        <v/>
      </c>
      <c r="J103" s="7" t="str">
        <f t="shared" si="1"/>
        <v/>
      </c>
      <c r="K103" s="7" t="str">
        <f t="shared" si="2"/>
        <v/>
      </c>
      <c r="L103" s="13"/>
    </row>
    <row r="104">
      <c r="A104" s="9" t="str">
        <f>IFERROR(__xludf.DUMMYFUNCTION("""COMPUTED_VALUE"""),"")</f>
        <v/>
      </c>
      <c r="B104" t="str">
        <f>IFERROR(__xludf.DUMMYFUNCTION("""COMPUTED_VALUE"""),"")</f>
        <v/>
      </c>
      <c r="C104" t="str">
        <f>IFERROR(__xludf.DUMMYFUNCTION("""COMPUTED_VALUE"""),"")</f>
        <v/>
      </c>
      <c r="D104" t="str">
        <f>IFERROR(__xludf.DUMMYFUNCTION("""COMPUTED_VALUE"""),"")</f>
        <v/>
      </c>
      <c r="E104" t="str">
        <f>IFERROR(__xludf.DUMMYFUNCTION("""COMPUTED_VALUE"""),"")</f>
        <v/>
      </c>
      <c r="F104" t="str">
        <f>IFERROR(__xludf.DUMMYFUNCTION("""COMPUTED_VALUE"""),"")</f>
        <v/>
      </c>
      <c r="G104" t="str">
        <f>IFERROR(__xludf.DUMMYFUNCTION("""COMPUTED_VALUE"""),"")</f>
        <v/>
      </c>
      <c r="H104" t="str">
        <f>IFERROR(__xludf.DUMMYFUNCTION("""COMPUTED_VALUE"""),"")</f>
        <v/>
      </c>
      <c r="I104" t="str">
        <f>IFERROR(__xludf.DUMMYFUNCTION("""COMPUTED_VALUE"""),"")</f>
        <v/>
      </c>
      <c r="J104" s="7" t="str">
        <f t="shared" si="1"/>
        <v/>
      </c>
      <c r="K104" s="7" t="str">
        <f t="shared" si="2"/>
        <v/>
      </c>
      <c r="L104" s="13"/>
    </row>
    <row r="105">
      <c r="A105" s="9" t="str">
        <f>IFERROR(__xludf.DUMMYFUNCTION("""COMPUTED_VALUE"""),"")</f>
        <v/>
      </c>
      <c r="B105" t="str">
        <f>IFERROR(__xludf.DUMMYFUNCTION("""COMPUTED_VALUE"""),"")</f>
        <v/>
      </c>
      <c r="C105" t="str">
        <f>IFERROR(__xludf.DUMMYFUNCTION("""COMPUTED_VALUE"""),"")</f>
        <v/>
      </c>
      <c r="D105" t="str">
        <f>IFERROR(__xludf.DUMMYFUNCTION("""COMPUTED_VALUE"""),"")</f>
        <v/>
      </c>
      <c r="E105" t="str">
        <f>IFERROR(__xludf.DUMMYFUNCTION("""COMPUTED_VALUE"""),"")</f>
        <v/>
      </c>
      <c r="F105" t="str">
        <f>IFERROR(__xludf.DUMMYFUNCTION("""COMPUTED_VALUE"""),"")</f>
        <v/>
      </c>
      <c r="G105" t="str">
        <f>IFERROR(__xludf.DUMMYFUNCTION("""COMPUTED_VALUE"""),"")</f>
        <v/>
      </c>
      <c r="H105" t="str">
        <f>IFERROR(__xludf.DUMMYFUNCTION("""COMPUTED_VALUE"""),"")</f>
        <v/>
      </c>
      <c r="I105" t="str">
        <f>IFERROR(__xludf.DUMMYFUNCTION("""COMPUTED_VALUE"""),"")</f>
        <v/>
      </c>
      <c r="J105" s="7" t="str">
        <f t="shared" si="1"/>
        <v/>
      </c>
      <c r="K105" s="7" t="str">
        <f t="shared" si="2"/>
        <v/>
      </c>
      <c r="L105" s="13"/>
    </row>
    <row r="106">
      <c r="A106" s="9" t="str">
        <f>IFERROR(__xludf.DUMMYFUNCTION("""COMPUTED_VALUE"""),"")</f>
        <v/>
      </c>
      <c r="B106" t="str">
        <f>IFERROR(__xludf.DUMMYFUNCTION("""COMPUTED_VALUE"""),"")</f>
        <v/>
      </c>
      <c r="C106" t="str">
        <f>IFERROR(__xludf.DUMMYFUNCTION("""COMPUTED_VALUE"""),"")</f>
        <v/>
      </c>
      <c r="D106" t="str">
        <f>IFERROR(__xludf.DUMMYFUNCTION("""COMPUTED_VALUE"""),"")</f>
        <v/>
      </c>
      <c r="E106" t="str">
        <f>IFERROR(__xludf.DUMMYFUNCTION("""COMPUTED_VALUE"""),"")</f>
        <v/>
      </c>
      <c r="F106" t="str">
        <f>IFERROR(__xludf.DUMMYFUNCTION("""COMPUTED_VALUE"""),"")</f>
        <v/>
      </c>
      <c r="G106" t="str">
        <f>IFERROR(__xludf.DUMMYFUNCTION("""COMPUTED_VALUE"""),"")</f>
        <v/>
      </c>
      <c r="H106" t="str">
        <f>IFERROR(__xludf.DUMMYFUNCTION("""COMPUTED_VALUE"""),"")</f>
        <v/>
      </c>
      <c r="I106" t="str">
        <f>IFERROR(__xludf.DUMMYFUNCTION("""COMPUTED_VALUE"""),"")</f>
        <v/>
      </c>
      <c r="J106" s="7" t="str">
        <f t="shared" si="1"/>
        <v/>
      </c>
      <c r="K106" s="7" t="str">
        <f t="shared" si="2"/>
        <v/>
      </c>
      <c r="L106" s="13"/>
    </row>
    <row r="107">
      <c r="A107" s="9" t="str">
        <f>IFERROR(__xludf.DUMMYFUNCTION("""COMPUTED_VALUE"""),"")</f>
        <v/>
      </c>
      <c r="B107" t="str">
        <f>IFERROR(__xludf.DUMMYFUNCTION("""COMPUTED_VALUE"""),"")</f>
        <v/>
      </c>
      <c r="C107" t="str">
        <f>IFERROR(__xludf.DUMMYFUNCTION("""COMPUTED_VALUE"""),"")</f>
        <v/>
      </c>
      <c r="D107" t="str">
        <f>IFERROR(__xludf.DUMMYFUNCTION("""COMPUTED_VALUE"""),"")</f>
        <v/>
      </c>
      <c r="E107" t="str">
        <f>IFERROR(__xludf.DUMMYFUNCTION("""COMPUTED_VALUE"""),"")</f>
        <v/>
      </c>
      <c r="F107" t="str">
        <f>IFERROR(__xludf.DUMMYFUNCTION("""COMPUTED_VALUE"""),"")</f>
        <v/>
      </c>
      <c r="G107" t="str">
        <f>IFERROR(__xludf.DUMMYFUNCTION("""COMPUTED_VALUE"""),"")</f>
        <v/>
      </c>
      <c r="H107" t="str">
        <f>IFERROR(__xludf.DUMMYFUNCTION("""COMPUTED_VALUE"""),"")</f>
        <v/>
      </c>
      <c r="I107" t="str">
        <f>IFERROR(__xludf.DUMMYFUNCTION("""COMPUTED_VALUE"""),"")</f>
        <v/>
      </c>
      <c r="J107" s="7" t="str">
        <f t="shared" si="1"/>
        <v/>
      </c>
      <c r="K107" s="7" t="str">
        <f t="shared" si="2"/>
        <v/>
      </c>
      <c r="L107" s="13"/>
    </row>
    <row r="108">
      <c r="A108" s="9" t="str">
        <f>IFERROR(__xludf.DUMMYFUNCTION("""COMPUTED_VALUE"""),"")</f>
        <v/>
      </c>
      <c r="B108" t="str">
        <f>IFERROR(__xludf.DUMMYFUNCTION("""COMPUTED_VALUE"""),"")</f>
        <v/>
      </c>
      <c r="C108" t="str">
        <f>IFERROR(__xludf.DUMMYFUNCTION("""COMPUTED_VALUE"""),"")</f>
        <v/>
      </c>
      <c r="D108" t="str">
        <f>IFERROR(__xludf.DUMMYFUNCTION("""COMPUTED_VALUE"""),"")</f>
        <v/>
      </c>
      <c r="E108" t="str">
        <f>IFERROR(__xludf.DUMMYFUNCTION("""COMPUTED_VALUE"""),"")</f>
        <v/>
      </c>
      <c r="F108" t="str">
        <f>IFERROR(__xludf.DUMMYFUNCTION("""COMPUTED_VALUE"""),"")</f>
        <v/>
      </c>
      <c r="G108" t="str">
        <f>IFERROR(__xludf.DUMMYFUNCTION("""COMPUTED_VALUE"""),"")</f>
        <v/>
      </c>
      <c r="H108" t="str">
        <f>IFERROR(__xludf.DUMMYFUNCTION("""COMPUTED_VALUE"""),"")</f>
        <v/>
      </c>
      <c r="I108" t="str">
        <f>IFERROR(__xludf.DUMMYFUNCTION("""COMPUTED_VALUE"""),"")</f>
        <v/>
      </c>
      <c r="J108" s="7" t="str">
        <f t="shared" si="1"/>
        <v/>
      </c>
      <c r="K108" s="7" t="str">
        <f t="shared" si="2"/>
        <v/>
      </c>
      <c r="L108" s="13"/>
    </row>
    <row r="109">
      <c r="A109" s="9" t="str">
        <f>IFERROR(__xludf.DUMMYFUNCTION("""COMPUTED_VALUE"""),"")</f>
        <v/>
      </c>
      <c r="B109" t="str">
        <f>IFERROR(__xludf.DUMMYFUNCTION("""COMPUTED_VALUE"""),"")</f>
        <v/>
      </c>
      <c r="C109" t="str">
        <f>IFERROR(__xludf.DUMMYFUNCTION("""COMPUTED_VALUE"""),"")</f>
        <v/>
      </c>
      <c r="D109" t="str">
        <f>IFERROR(__xludf.DUMMYFUNCTION("""COMPUTED_VALUE"""),"")</f>
        <v/>
      </c>
      <c r="E109" t="str">
        <f>IFERROR(__xludf.DUMMYFUNCTION("""COMPUTED_VALUE"""),"")</f>
        <v/>
      </c>
      <c r="F109" t="str">
        <f>IFERROR(__xludf.DUMMYFUNCTION("""COMPUTED_VALUE"""),"")</f>
        <v/>
      </c>
      <c r="G109" t="str">
        <f>IFERROR(__xludf.DUMMYFUNCTION("""COMPUTED_VALUE"""),"")</f>
        <v/>
      </c>
      <c r="H109" t="str">
        <f>IFERROR(__xludf.DUMMYFUNCTION("""COMPUTED_VALUE"""),"")</f>
        <v/>
      </c>
      <c r="I109" t="str">
        <f>IFERROR(__xludf.DUMMYFUNCTION("""COMPUTED_VALUE"""),"")</f>
        <v/>
      </c>
      <c r="J109" s="7" t="str">
        <f t="shared" si="1"/>
        <v/>
      </c>
      <c r="K109" s="7" t="str">
        <f t="shared" si="2"/>
        <v/>
      </c>
      <c r="L109" s="13"/>
    </row>
    <row r="110">
      <c r="A110" s="9" t="str">
        <f>IFERROR(__xludf.DUMMYFUNCTION("""COMPUTED_VALUE"""),"")</f>
        <v/>
      </c>
      <c r="B110" t="str">
        <f>IFERROR(__xludf.DUMMYFUNCTION("""COMPUTED_VALUE"""),"")</f>
        <v/>
      </c>
      <c r="C110" t="str">
        <f>IFERROR(__xludf.DUMMYFUNCTION("""COMPUTED_VALUE"""),"")</f>
        <v/>
      </c>
      <c r="D110" t="str">
        <f>IFERROR(__xludf.DUMMYFUNCTION("""COMPUTED_VALUE"""),"")</f>
        <v/>
      </c>
      <c r="E110" t="str">
        <f>IFERROR(__xludf.DUMMYFUNCTION("""COMPUTED_VALUE"""),"")</f>
        <v/>
      </c>
      <c r="F110" t="str">
        <f>IFERROR(__xludf.DUMMYFUNCTION("""COMPUTED_VALUE"""),"")</f>
        <v/>
      </c>
      <c r="G110" t="str">
        <f>IFERROR(__xludf.DUMMYFUNCTION("""COMPUTED_VALUE"""),"")</f>
        <v/>
      </c>
      <c r="H110" t="str">
        <f>IFERROR(__xludf.DUMMYFUNCTION("""COMPUTED_VALUE"""),"")</f>
        <v/>
      </c>
      <c r="I110" t="str">
        <f>IFERROR(__xludf.DUMMYFUNCTION("""COMPUTED_VALUE"""),"")</f>
        <v/>
      </c>
      <c r="J110" s="7" t="str">
        <f t="shared" si="1"/>
        <v/>
      </c>
      <c r="K110" s="7" t="str">
        <f t="shared" si="2"/>
        <v/>
      </c>
      <c r="L110" s="13"/>
    </row>
    <row r="111">
      <c r="A111" s="9" t="str">
        <f>IFERROR(__xludf.DUMMYFUNCTION("""COMPUTED_VALUE"""),"")</f>
        <v/>
      </c>
      <c r="B111" t="str">
        <f>IFERROR(__xludf.DUMMYFUNCTION("""COMPUTED_VALUE"""),"")</f>
        <v/>
      </c>
      <c r="C111" t="str">
        <f>IFERROR(__xludf.DUMMYFUNCTION("""COMPUTED_VALUE"""),"")</f>
        <v/>
      </c>
      <c r="D111" t="str">
        <f>IFERROR(__xludf.DUMMYFUNCTION("""COMPUTED_VALUE"""),"")</f>
        <v/>
      </c>
      <c r="E111" t="str">
        <f>IFERROR(__xludf.DUMMYFUNCTION("""COMPUTED_VALUE"""),"")</f>
        <v/>
      </c>
      <c r="F111" t="str">
        <f>IFERROR(__xludf.DUMMYFUNCTION("""COMPUTED_VALUE"""),"")</f>
        <v/>
      </c>
      <c r="G111" t="str">
        <f>IFERROR(__xludf.DUMMYFUNCTION("""COMPUTED_VALUE"""),"")</f>
        <v/>
      </c>
      <c r="H111" t="str">
        <f>IFERROR(__xludf.DUMMYFUNCTION("""COMPUTED_VALUE"""),"")</f>
        <v/>
      </c>
      <c r="I111" t="str">
        <f>IFERROR(__xludf.DUMMYFUNCTION("""COMPUTED_VALUE"""),"")</f>
        <v/>
      </c>
      <c r="J111" s="7" t="str">
        <f t="shared" si="1"/>
        <v/>
      </c>
      <c r="K111" s="7" t="str">
        <f t="shared" si="2"/>
        <v/>
      </c>
      <c r="L111" s="13"/>
    </row>
    <row r="112">
      <c r="A112" s="9" t="str">
        <f>IFERROR(__xludf.DUMMYFUNCTION("""COMPUTED_VALUE"""),"")</f>
        <v/>
      </c>
      <c r="B112" t="str">
        <f>IFERROR(__xludf.DUMMYFUNCTION("""COMPUTED_VALUE"""),"")</f>
        <v/>
      </c>
      <c r="C112" t="str">
        <f>IFERROR(__xludf.DUMMYFUNCTION("""COMPUTED_VALUE"""),"")</f>
        <v/>
      </c>
      <c r="D112" t="str">
        <f>IFERROR(__xludf.DUMMYFUNCTION("""COMPUTED_VALUE"""),"")</f>
        <v/>
      </c>
      <c r="E112" t="str">
        <f>IFERROR(__xludf.DUMMYFUNCTION("""COMPUTED_VALUE"""),"")</f>
        <v/>
      </c>
      <c r="F112" t="str">
        <f>IFERROR(__xludf.DUMMYFUNCTION("""COMPUTED_VALUE"""),"")</f>
        <v/>
      </c>
      <c r="G112" t="str">
        <f>IFERROR(__xludf.DUMMYFUNCTION("""COMPUTED_VALUE"""),"")</f>
        <v/>
      </c>
      <c r="H112" t="str">
        <f>IFERROR(__xludf.DUMMYFUNCTION("""COMPUTED_VALUE"""),"")</f>
        <v/>
      </c>
      <c r="I112" t="str">
        <f>IFERROR(__xludf.DUMMYFUNCTION("""COMPUTED_VALUE"""),"")</f>
        <v/>
      </c>
      <c r="J112" s="7" t="str">
        <f t="shared" si="1"/>
        <v/>
      </c>
      <c r="K112" s="7" t="str">
        <f t="shared" si="2"/>
        <v/>
      </c>
      <c r="L112" s="13"/>
    </row>
    <row r="113">
      <c r="A113" s="9" t="str">
        <f>IFERROR(__xludf.DUMMYFUNCTION("""COMPUTED_VALUE"""),"")</f>
        <v/>
      </c>
      <c r="B113" t="str">
        <f>IFERROR(__xludf.DUMMYFUNCTION("""COMPUTED_VALUE"""),"")</f>
        <v/>
      </c>
      <c r="C113" t="str">
        <f>IFERROR(__xludf.DUMMYFUNCTION("""COMPUTED_VALUE"""),"")</f>
        <v/>
      </c>
      <c r="D113" t="str">
        <f>IFERROR(__xludf.DUMMYFUNCTION("""COMPUTED_VALUE"""),"")</f>
        <v/>
      </c>
      <c r="E113" t="str">
        <f>IFERROR(__xludf.DUMMYFUNCTION("""COMPUTED_VALUE"""),"")</f>
        <v/>
      </c>
      <c r="F113" t="str">
        <f>IFERROR(__xludf.DUMMYFUNCTION("""COMPUTED_VALUE"""),"")</f>
        <v/>
      </c>
      <c r="G113" t="str">
        <f>IFERROR(__xludf.DUMMYFUNCTION("""COMPUTED_VALUE"""),"")</f>
        <v/>
      </c>
      <c r="H113" t="str">
        <f>IFERROR(__xludf.DUMMYFUNCTION("""COMPUTED_VALUE"""),"")</f>
        <v/>
      </c>
      <c r="I113" t="str">
        <f>IFERROR(__xludf.DUMMYFUNCTION("""COMPUTED_VALUE"""),"")</f>
        <v/>
      </c>
      <c r="J113" s="7" t="str">
        <f t="shared" si="1"/>
        <v/>
      </c>
      <c r="K113" s="7" t="str">
        <f t="shared" si="2"/>
        <v/>
      </c>
      <c r="L113" s="13"/>
    </row>
    <row r="114">
      <c r="A114" s="9" t="str">
        <f>IFERROR(__xludf.DUMMYFUNCTION("""COMPUTED_VALUE"""),"")</f>
        <v/>
      </c>
      <c r="B114" t="str">
        <f>IFERROR(__xludf.DUMMYFUNCTION("""COMPUTED_VALUE"""),"")</f>
        <v/>
      </c>
      <c r="C114" t="str">
        <f>IFERROR(__xludf.DUMMYFUNCTION("""COMPUTED_VALUE"""),"")</f>
        <v/>
      </c>
      <c r="D114" t="str">
        <f>IFERROR(__xludf.DUMMYFUNCTION("""COMPUTED_VALUE"""),"")</f>
        <v/>
      </c>
      <c r="E114" t="str">
        <f>IFERROR(__xludf.DUMMYFUNCTION("""COMPUTED_VALUE"""),"")</f>
        <v/>
      </c>
      <c r="F114" t="str">
        <f>IFERROR(__xludf.DUMMYFUNCTION("""COMPUTED_VALUE"""),"")</f>
        <v/>
      </c>
      <c r="G114" t="str">
        <f>IFERROR(__xludf.DUMMYFUNCTION("""COMPUTED_VALUE"""),"")</f>
        <v/>
      </c>
      <c r="H114" t="str">
        <f>IFERROR(__xludf.DUMMYFUNCTION("""COMPUTED_VALUE"""),"")</f>
        <v/>
      </c>
      <c r="I114" t="str">
        <f>IFERROR(__xludf.DUMMYFUNCTION("""COMPUTED_VALUE"""),"")</f>
        <v/>
      </c>
      <c r="J114" s="7" t="str">
        <f t="shared" si="1"/>
        <v/>
      </c>
      <c r="K114" s="7" t="str">
        <f t="shared" si="2"/>
        <v/>
      </c>
      <c r="L114" s="13"/>
    </row>
    <row r="115">
      <c r="A115" s="9" t="str">
        <f>IFERROR(__xludf.DUMMYFUNCTION("""COMPUTED_VALUE"""),"")</f>
        <v/>
      </c>
      <c r="B115" t="str">
        <f>IFERROR(__xludf.DUMMYFUNCTION("""COMPUTED_VALUE"""),"")</f>
        <v/>
      </c>
      <c r="C115" t="str">
        <f>IFERROR(__xludf.DUMMYFUNCTION("""COMPUTED_VALUE"""),"")</f>
        <v/>
      </c>
      <c r="D115" t="str">
        <f>IFERROR(__xludf.DUMMYFUNCTION("""COMPUTED_VALUE"""),"")</f>
        <v/>
      </c>
      <c r="E115" t="str">
        <f>IFERROR(__xludf.DUMMYFUNCTION("""COMPUTED_VALUE"""),"")</f>
        <v/>
      </c>
      <c r="F115" t="str">
        <f>IFERROR(__xludf.DUMMYFUNCTION("""COMPUTED_VALUE"""),"")</f>
        <v/>
      </c>
      <c r="G115" t="str">
        <f>IFERROR(__xludf.DUMMYFUNCTION("""COMPUTED_VALUE"""),"")</f>
        <v/>
      </c>
      <c r="H115" t="str">
        <f>IFERROR(__xludf.DUMMYFUNCTION("""COMPUTED_VALUE"""),"")</f>
        <v/>
      </c>
      <c r="I115" t="str">
        <f>IFERROR(__xludf.DUMMYFUNCTION("""COMPUTED_VALUE"""),"")</f>
        <v/>
      </c>
      <c r="J115" s="7" t="str">
        <f t="shared" si="1"/>
        <v/>
      </c>
      <c r="K115" s="7" t="str">
        <f t="shared" si="2"/>
        <v/>
      </c>
      <c r="L115" s="13"/>
    </row>
    <row r="116">
      <c r="A116" s="9" t="str">
        <f>IFERROR(__xludf.DUMMYFUNCTION("""COMPUTED_VALUE"""),"")</f>
        <v/>
      </c>
      <c r="B116" t="str">
        <f>IFERROR(__xludf.DUMMYFUNCTION("""COMPUTED_VALUE"""),"")</f>
        <v/>
      </c>
      <c r="C116" t="str">
        <f>IFERROR(__xludf.DUMMYFUNCTION("""COMPUTED_VALUE"""),"")</f>
        <v/>
      </c>
      <c r="D116" t="str">
        <f>IFERROR(__xludf.DUMMYFUNCTION("""COMPUTED_VALUE"""),"")</f>
        <v/>
      </c>
      <c r="E116" t="str">
        <f>IFERROR(__xludf.DUMMYFUNCTION("""COMPUTED_VALUE"""),"")</f>
        <v/>
      </c>
      <c r="F116" t="str">
        <f>IFERROR(__xludf.DUMMYFUNCTION("""COMPUTED_VALUE"""),"")</f>
        <v/>
      </c>
      <c r="G116" t="str">
        <f>IFERROR(__xludf.DUMMYFUNCTION("""COMPUTED_VALUE"""),"")</f>
        <v/>
      </c>
      <c r="H116" t="str">
        <f>IFERROR(__xludf.DUMMYFUNCTION("""COMPUTED_VALUE"""),"")</f>
        <v/>
      </c>
      <c r="I116" t="str">
        <f>IFERROR(__xludf.DUMMYFUNCTION("""COMPUTED_VALUE"""),"")</f>
        <v/>
      </c>
      <c r="J116" s="7" t="str">
        <f t="shared" si="1"/>
        <v/>
      </c>
      <c r="K116" s="7" t="str">
        <f t="shared" si="2"/>
        <v/>
      </c>
      <c r="L116" s="13"/>
    </row>
    <row r="117">
      <c r="A117" s="9" t="str">
        <f>IFERROR(__xludf.DUMMYFUNCTION("""COMPUTED_VALUE"""),"")</f>
        <v/>
      </c>
      <c r="B117" t="str">
        <f>IFERROR(__xludf.DUMMYFUNCTION("""COMPUTED_VALUE"""),"")</f>
        <v/>
      </c>
      <c r="C117" t="str">
        <f>IFERROR(__xludf.DUMMYFUNCTION("""COMPUTED_VALUE"""),"")</f>
        <v/>
      </c>
      <c r="D117" t="str">
        <f>IFERROR(__xludf.DUMMYFUNCTION("""COMPUTED_VALUE"""),"")</f>
        <v/>
      </c>
      <c r="E117" t="str">
        <f>IFERROR(__xludf.DUMMYFUNCTION("""COMPUTED_VALUE"""),"")</f>
        <v/>
      </c>
      <c r="F117" t="str">
        <f>IFERROR(__xludf.DUMMYFUNCTION("""COMPUTED_VALUE"""),"")</f>
        <v/>
      </c>
      <c r="G117" t="str">
        <f>IFERROR(__xludf.DUMMYFUNCTION("""COMPUTED_VALUE"""),"")</f>
        <v/>
      </c>
      <c r="H117" t="str">
        <f>IFERROR(__xludf.DUMMYFUNCTION("""COMPUTED_VALUE"""),"")</f>
        <v/>
      </c>
      <c r="I117" t="str">
        <f>IFERROR(__xludf.DUMMYFUNCTION("""COMPUTED_VALUE"""),"")</f>
        <v/>
      </c>
      <c r="J117" s="7" t="str">
        <f t="shared" si="1"/>
        <v/>
      </c>
      <c r="K117" s="7" t="str">
        <f t="shared" si="2"/>
        <v/>
      </c>
      <c r="L117" s="13"/>
    </row>
    <row r="118">
      <c r="A118" s="9" t="str">
        <f>IFERROR(__xludf.DUMMYFUNCTION("""COMPUTED_VALUE"""),"")</f>
        <v/>
      </c>
      <c r="B118" t="str">
        <f>IFERROR(__xludf.DUMMYFUNCTION("""COMPUTED_VALUE"""),"")</f>
        <v/>
      </c>
      <c r="C118" t="str">
        <f>IFERROR(__xludf.DUMMYFUNCTION("""COMPUTED_VALUE"""),"")</f>
        <v/>
      </c>
      <c r="D118" t="str">
        <f>IFERROR(__xludf.DUMMYFUNCTION("""COMPUTED_VALUE"""),"")</f>
        <v/>
      </c>
      <c r="E118" t="str">
        <f>IFERROR(__xludf.DUMMYFUNCTION("""COMPUTED_VALUE"""),"")</f>
        <v/>
      </c>
      <c r="F118" t="str">
        <f>IFERROR(__xludf.DUMMYFUNCTION("""COMPUTED_VALUE"""),"")</f>
        <v/>
      </c>
      <c r="G118" t="str">
        <f>IFERROR(__xludf.DUMMYFUNCTION("""COMPUTED_VALUE"""),"")</f>
        <v/>
      </c>
      <c r="H118" t="str">
        <f>IFERROR(__xludf.DUMMYFUNCTION("""COMPUTED_VALUE"""),"")</f>
        <v/>
      </c>
      <c r="I118" t="str">
        <f>IFERROR(__xludf.DUMMYFUNCTION("""COMPUTED_VALUE"""),"")</f>
        <v/>
      </c>
      <c r="J118" s="7" t="str">
        <f t="shared" si="1"/>
        <v/>
      </c>
      <c r="K118" s="7" t="str">
        <f t="shared" si="2"/>
        <v/>
      </c>
      <c r="L118" s="13"/>
    </row>
    <row r="119">
      <c r="A119" s="9" t="str">
        <f>IFERROR(__xludf.DUMMYFUNCTION("""COMPUTED_VALUE"""),"")</f>
        <v/>
      </c>
      <c r="B119" t="str">
        <f>IFERROR(__xludf.DUMMYFUNCTION("""COMPUTED_VALUE"""),"")</f>
        <v/>
      </c>
      <c r="C119" t="str">
        <f>IFERROR(__xludf.DUMMYFUNCTION("""COMPUTED_VALUE"""),"")</f>
        <v/>
      </c>
      <c r="D119" t="str">
        <f>IFERROR(__xludf.DUMMYFUNCTION("""COMPUTED_VALUE"""),"")</f>
        <v/>
      </c>
      <c r="E119" t="str">
        <f>IFERROR(__xludf.DUMMYFUNCTION("""COMPUTED_VALUE"""),"")</f>
        <v/>
      </c>
      <c r="F119" t="str">
        <f>IFERROR(__xludf.DUMMYFUNCTION("""COMPUTED_VALUE"""),"")</f>
        <v/>
      </c>
      <c r="G119" t="str">
        <f>IFERROR(__xludf.DUMMYFUNCTION("""COMPUTED_VALUE"""),"")</f>
        <v/>
      </c>
      <c r="H119" t="str">
        <f>IFERROR(__xludf.DUMMYFUNCTION("""COMPUTED_VALUE"""),"")</f>
        <v/>
      </c>
      <c r="I119" t="str">
        <f>IFERROR(__xludf.DUMMYFUNCTION("""COMPUTED_VALUE"""),"")</f>
        <v/>
      </c>
      <c r="J119" s="7" t="str">
        <f t="shared" si="1"/>
        <v/>
      </c>
      <c r="K119" s="7" t="str">
        <f t="shared" si="2"/>
        <v/>
      </c>
      <c r="L119" s="13"/>
    </row>
    <row r="120">
      <c r="A120" s="9" t="str">
        <f>IFERROR(__xludf.DUMMYFUNCTION("""COMPUTED_VALUE"""),"")</f>
        <v/>
      </c>
      <c r="B120" t="str">
        <f>IFERROR(__xludf.DUMMYFUNCTION("""COMPUTED_VALUE"""),"")</f>
        <v/>
      </c>
      <c r="C120" t="str">
        <f>IFERROR(__xludf.DUMMYFUNCTION("""COMPUTED_VALUE"""),"")</f>
        <v/>
      </c>
      <c r="D120" t="str">
        <f>IFERROR(__xludf.DUMMYFUNCTION("""COMPUTED_VALUE"""),"")</f>
        <v/>
      </c>
      <c r="E120" t="str">
        <f>IFERROR(__xludf.DUMMYFUNCTION("""COMPUTED_VALUE"""),"")</f>
        <v/>
      </c>
      <c r="F120" t="str">
        <f>IFERROR(__xludf.DUMMYFUNCTION("""COMPUTED_VALUE"""),"")</f>
        <v/>
      </c>
      <c r="G120" t="str">
        <f>IFERROR(__xludf.DUMMYFUNCTION("""COMPUTED_VALUE"""),"")</f>
        <v/>
      </c>
      <c r="H120" t="str">
        <f>IFERROR(__xludf.DUMMYFUNCTION("""COMPUTED_VALUE"""),"")</f>
        <v/>
      </c>
      <c r="I120" t="str">
        <f>IFERROR(__xludf.DUMMYFUNCTION("""COMPUTED_VALUE"""),"")</f>
        <v/>
      </c>
      <c r="J120" s="7" t="str">
        <f t="shared" si="1"/>
        <v/>
      </c>
      <c r="K120" s="7" t="str">
        <f t="shared" si="2"/>
        <v/>
      </c>
      <c r="L120" s="13"/>
    </row>
    <row r="121">
      <c r="A121" s="9" t="str">
        <f>IFERROR(__xludf.DUMMYFUNCTION("""COMPUTED_VALUE"""),"")</f>
        <v/>
      </c>
      <c r="B121" t="str">
        <f>IFERROR(__xludf.DUMMYFUNCTION("""COMPUTED_VALUE"""),"")</f>
        <v/>
      </c>
      <c r="C121" t="str">
        <f>IFERROR(__xludf.DUMMYFUNCTION("""COMPUTED_VALUE"""),"")</f>
        <v/>
      </c>
      <c r="D121" t="str">
        <f>IFERROR(__xludf.DUMMYFUNCTION("""COMPUTED_VALUE"""),"")</f>
        <v/>
      </c>
      <c r="E121" t="str">
        <f>IFERROR(__xludf.DUMMYFUNCTION("""COMPUTED_VALUE"""),"")</f>
        <v/>
      </c>
      <c r="F121" t="str">
        <f>IFERROR(__xludf.DUMMYFUNCTION("""COMPUTED_VALUE"""),"")</f>
        <v/>
      </c>
      <c r="G121" t="str">
        <f>IFERROR(__xludf.DUMMYFUNCTION("""COMPUTED_VALUE"""),"")</f>
        <v/>
      </c>
      <c r="H121" t="str">
        <f>IFERROR(__xludf.DUMMYFUNCTION("""COMPUTED_VALUE"""),"")</f>
        <v/>
      </c>
      <c r="I121" t="str">
        <f>IFERROR(__xludf.DUMMYFUNCTION("""COMPUTED_VALUE"""),"")</f>
        <v/>
      </c>
      <c r="J121" s="7" t="str">
        <f t="shared" si="1"/>
        <v/>
      </c>
      <c r="K121" s="7" t="str">
        <f t="shared" si="2"/>
        <v/>
      </c>
      <c r="L121" s="13"/>
    </row>
    <row r="122">
      <c r="A122" s="9" t="str">
        <f>IFERROR(__xludf.DUMMYFUNCTION("""COMPUTED_VALUE"""),"")</f>
        <v/>
      </c>
      <c r="B122" t="str">
        <f>IFERROR(__xludf.DUMMYFUNCTION("""COMPUTED_VALUE"""),"")</f>
        <v/>
      </c>
      <c r="C122" t="str">
        <f>IFERROR(__xludf.DUMMYFUNCTION("""COMPUTED_VALUE"""),"")</f>
        <v/>
      </c>
      <c r="D122" t="str">
        <f>IFERROR(__xludf.DUMMYFUNCTION("""COMPUTED_VALUE"""),"")</f>
        <v/>
      </c>
      <c r="E122" t="str">
        <f>IFERROR(__xludf.DUMMYFUNCTION("""COMPUTED_VALUE"""),"")</f>
        <v/>
      </c>
      <c r="F122" t="str">
        <f>IFERROR(__xludf.DUMMYFUNCTION("""COMPUTED_VALUE"""),"")</f>
        <v/>
      </c>
      <c r="G122" t="str">
        <f>IFERROR(__xludf.DUMMYFUNCTION("""COMPUTED_VALUE"""),"")</f>
        <v/>
      </c>
      <c r="H122" t="str">
        <f>IFERROR(__xludf.DUMMYFUNCTION("""COMPUTED_VALUE"""),"")</f>
        <v/>
      </c>
      <c r="I122" t="str">
        <f>IFERROR(__xludf.DUMMYFUNCTION("""COMPUTED_VALUE"""),"")</f>
        <v/>
      </c>
      <c r="J122" s="7" t="str">
        <f t="shared" si="1"/>
        <v/>
      </c>
      <c r="K122" s="7" t="str">
        <f t="shared" si="2"/>
        <v/>
      </c>
      <c r="L122" s="13"/>
    </row>
    <row r="123">
      <c r="A123" s="9" t="str">
        <f>IFERROR(__xludf.DUMMYFUNCTION("""COMPUTED_VALUE"""),"")</f>
        <v/>
      </c>
      <c r="B123" t="str">
        <f>IFERROR(__xludf.DUMMYFUNCTION("""COMPUTED_VALUE"""),"")</f>
        <v/>
      </c>
      <c r="C123" t="str">
        <f>IFERROR(__xludf.DUMMYFUNCTION("""COMPUTED_VALUE"""),"")</f>
        <v/>
      </c>
      <c r="D123" t="str">
        <f>IFERROR(__xludf.DUMMYFUNCTION("""COMPUTED_VALUE"""),"")</f>
        <v/>
      </c>
      <c r="E123" t="str">
        <f>IFERROR(__xludf.DUMMYFUNCTION("""COMPUTED_VALUE"""),"")</f>
        <v/>
      </c>
      <c r="F123" t="str">
        <f>IFERROR(__xludf.DUMMYFUNCTION("""COMPUTED_VALUE"""),"")</f>
        <v/>
      </c>
      <c r="G123" t="str">
        <f>IFERROR(__xludf.DUMMYFUNCTION("""COMPUTED_VALUE"""),"")</f>
        <v/>
      </c>
      <c r="H123" t="str">
        <f>IFERROR(__xludf.DUMMYFUNCTION("""COMPUTED_VALUE"""),"")</f>
        <v/>
      </c>
      <c r="I123" t="str">
        <f>IFERROR(__xludf.DUMMYFUNCTION("""COMPUTED_VALUE"""),"")</f>
        <v/>
      </c>
      <c r="J123" s="7" t="str">
        <f t="shared" si="1"/>
        <v/>
      </c>
      <c r="K123" s="7" t="str">
        <f t="shared" si="2"/>
        <v/>
      </c>
      <c r="L123" s="13"/>
    </row>
    <row r="124">
      <c r="A124" s="9" t="str">
        <f>IFERROR(__xludf.DUMMYFUNCTION("""COMPUTED_VALUE"""),"")</f>
        <v/>
      </c>
      <c r="B124" t="str">
        <f>IFERROR(__xludf.DUMMYFUNCTION("""COMPUTED_VALUE"""),"")</f>
        <v/>
      </c>
      <c r="C124" t="str">
        <f>IFERROR(__xludf.DUMMYFUNCTION("""COMPUTED_VALUE"""),"")</f>
        <v/>
      </c>
      <c r="D124" t="str">
        <f>IFERROR(__xludf.DUMMYFUNCTION("""COMPUTED_VALUE"""),"")</f>
        <v/>
      </c>
      <c r="E124" t="str">
        <f>IFERROR(__xludf.DUMMYFUNCTION("""COMPUTED_VALUE"""),"")</f>
        <v/>
      </c>
      <c r="F124" t="str">
        <f>IFERROR(__xludf.DUMMYFUNCTION("""COMPUTED_VALUE"""),"")</f>
        <v/>
      </c>
      <c r="G124" t="str">
        <f>IFERROR(__xludf.DUMMYFUNCTION("""COMPUTED_VALUE"""),"")</f>
        <v/>
      </c>
      <c r="H124" t="str">
        <f>IFERROR(__xludf.DUMMYFUNCTION("""COMPUTED_VALUE"""),"")</f>
        <v/>
      </c>
      <c r="I124" t="str">
        <f>IFERROR(__xludf.DUMMYFUNCTION("""COMPUTED_VALUE"""),"")</f>
        <v/>
      </c>
      <c r="J124" s="7" t="str">
        <f t="shared" si="1"/>
        <v/>
      </c>
      <c r="K124" s="7" t="str">
        <f t="shared" si="2"/>
        <v/>
      </c>
      <c r="L124" s="13"/>
    </row>
    <row r="125">
      <c r="A125" s="9" t="str">
        <f>IFERROR(__xludf.DUMMYFUNCTION("""COMPUTED_VALUE"""),"")</f>
        <v/>
      </c>
      <c r="B125" t="str">
        <f>IFERROR(__xludf.DUMMYFUNCTION("""COMPUTED_VALUE"""),"")</f>
        <v/>
      </c>
      <c r="C125" t="str">
        <f>IFERROR(__xludf.DUMMYFUNCTION("""COMPUTED_VALUE"""),"")</f>
        <v/>
      </c>
      <c r="D125" t="str">
        <f>IFERROR(__xludf.DUMMYFUNCTION("""COMPUTED_VALUE"""),"")</f>
        <v/>
      </c>
      <c r="E125" t="str">
        <f>IFERROR(__xludf.DUMMYFUNCTION("""COMPUTED_VALUE"""),"")</f>
        <v/>
      </c>
      <c r="F125" t="str">
        <f>IFERROR(__xludf.DUMMYFUNCTION("""COMPUTED_VALUE"""),"")</f>
        <v/>
      </c>
      <c r="G125" t="str">
        <f>IFERROR(__xludf.DUMMYFUNCTION("""COMPUTED_VALUE"""),"")</f>
        <v/>
      </c>
      <c r="H125" t="str">
        <f>IFERROR(__xludf.DUMMYFUNCTION("""COMPUTED_VALUE"""),"")</f>
        <v/>
      </c>
      <c r="I125" t="str">
        <f>IFERROR(__xludf.DUMMYFUNCTION("""COMPUTED_VALUE"""),"")</f>
        <v/>
      </c>
      <c r="J125" s="7" t="str">
        <f t="shared" si="1"/>
        <v/>
      </c>
      <c r="K125" s="7" t="str">
        <f t="shared" si="2"/>
        <v/>
      </c>
      <c r="L125" s="13"/>
    </row>
    <row r="126">
      <c r="A126" s="9" t="str">
        <f>IFERROR(__xludf.DUMMYFUNCTION("""COMPUTED_VALUE"""),"")</f>
        <v/>
      </c>
      <c r="B126" t="str">
        <f>IFERROR(__xludf.DUMMYFUNCTION("""COMPUTED_VALUE"""),"")</f>
        <v/>
      </c>
      <c r="C126" t="str">
        <f>IFERROR(__xludf.DUMMYFUNCTION("""COMPUTED_VALUE"""),"")</f>
        <v/>
      </c>
      <c r="D126" t="str">
        <f>IFERROR(__xludf.DUMMYFUNCTION("""COMPUTED_VALUE"""),"")</f>
        <v/>
      </c>
      <c r="E126" t="str">
        <f>IFERROR(__xludf.DUMMYFUNCTION("""COMPUTED_VALUE"""),"")</f>
        <v/>
      </c>
      <c r="F126" t="str">
        <f>IFERROR(__xludf.DUMMYFUNCTION("""COMPUTED_VALUE"""),"")</f>
        <v/>
      </c>
      <c r="G126" t="str">
        <f>IFERROR(__xludf.DUMMYFUNCTION("""COMPUTED_VALUE"""),"")</f>
        <v/>
      </c>
      <c r="H126" t="str">
        <f>IFERROR(__xludf.DUMMYFUNCTION("""COMPUTED_VALUE"""),"")</f>
        <v/>
      </c>
      <c r="I126" t="str">
        <f>IFERROR(__xludf.DUMMYFUNCTION("""COMPUTED_VALUE"""),"")</f>
        <v/>
      </c>
      <c r="J126" s="7" t="str">
        <f t="shared" si="1"/>
        <v/>
      </c>
      <c r="K126" s="7" t="str">
        <f t="shared" si="2"/>
        <v/>
      </c>
      <c r="L126" s="13"/>
    </row>
    <row r="127">
      <c r="A127" s="9" t="str">
        <f>IFERROR(__xludf.DUMMYFUNCTION("""COMPUTED_VALUE"""),"")</f>
        <v/>
      </c>
      <c r="B127" t="str">
        <f>IFERROR(__xludf.DUMMYFUNCTION("""COMPUTED_VALUE"""),"")</f>
        <v/>
      </c>
      <c r="C127" t="str">
        <f>IFERROR(__xludf.DUMMYFUNCTION("""COMPUTED_VALUE"""),"")</f>
        <v/>
      </c>
      <c r="D127" t="str">
        <f>IFERROR(__xludf.DUMMYFUNCTION("""COMPUTED_VALUE"""),"")</f>
        <v/>
      </c>
      <c r="E127" t="str">
        <f>IFERROR(__xludf.DUMMYFUNCTION("""COMPUTED_VALUE"""),"")</f>
        <v/>
      </c>
      <c r="F127" t="str">
        <f>IFERROR(__xludf.DUMMYFUNCTION("""COMPUTED_VALUE"""),"")</f>
        <v/>
      </c>
      <c r="G127" t="str">
        <f>IFERROR(__xludf.DUMMYFUNCTION("""COMPUTED_VALUE"""),"")</f>
        <v/>
      </c>
      <c r="H127" t="str">
        <f>IFERROR(__xludf.DUMMYFUNCTION("""COMPUTED_VALUE"""),"")</f>
        <v/>
      </c>
      <c r="I127" t="str">
        <f>IFERROR(__xludf.DUMMYFUNCTION("""COMPUTED_VALUE"""),"")</f>
        <v/>
      </c>
      <c r="J127" s="7" t="str">
        <f t="shared" si="1"/>
        <v/>
      </c>
      <c r="K127" s="7" t="str">
        <f t="shared" si="2"/>
        <v/>
      </c>
      <c r="L127" s="13"/>
    </row>
    <row r="128">
      <c r="A128" s="9" t="str">
        <f>IFERROR(__xludf.DUMMYFUNCTION("""COMPUTED_VALUE"""),"")</f>
        <v/>
      </c>
      <c r="B128" t="str">
        <f>IFERROR(__xludf.DUMMYFUNCTION("""COMPUTED_VALUE"""),"")</f>
        <v/>
      </c>
      <c r="C128" t="str">
        <f>IFERROR(__xludf.DUMMYFUNCTION("""COMPUTED_VALUE"""),"")</f>
        <v/>
      </c>
      <c r="D128" t="str">
        <f>IFERROR(__xludf.DUMMYFUNCTION("""COMPUTED_VALUE"""),"")</f>
        <v/>
      </c>
      <c r="E128" t="str">
        <f>IFERROR(__xludf.DUMMYFUNCTION("""COMPUTED_VALUE"""),"")</f>
        <v/>
      </c>
      <c r="F128" t="str">
        <f>IFERROR(__xludf.DUMMYFUNCTION("""COMPUTED_VALUE"""),"")</f>
        <v/>
      </c>
      <c r="G128" t="str">
        <f>IFERROR(__xludf.DUMMYFUNCTION("""COMPUTED_VALUE"""),"")</f>
        <v/>
      </c>
      <c r="H128" t="str">
        <f>IFERROR(__xludf.DUMMYFUNCTION("""COMPUTED_VALUE"""),"")</f>
        <v/>
      </c>
      <c r="I128" t="str">
        <f>IFERROR(__xludf.DUMMYFUNCTION("""COMPUTED_VALUE"""),"")</f>
        <v/>
      </c>
      <c r="J128" s="7" t="str">
        <f t="shared" si="1"/>
        <v/>
      </c>
      <c r="K128" s="7" t="str">
        <f t="shared" si="2"/>
        <v/>
      </c>
      <c r="L128" s="13"/>
    </row>
    <row r="129">
      <c r="A129" s="9" t="str">
        <f>IFERROR(__xludf.DUMMYFUNCTION("""COMPUTED_VALUE"""),"")</f>
        <v/>
      </c>
      <c r="B129" t="str">
        <f>IFERROR(__xludf.DUMMYFUNCTION("""COMPUTED_VALUE"""),"")</f>
        <v/>
      </c>
      <c r="C129" t="str">
        <f>IFERROR(__xludf.DUMMYFUNCTION("""COMPUTED_VALUE"""),"")</f>
        <v/>
      </c>
      <c r="D129" t="str">
        <f>IFERROR(__xludf.DUMMYFUNCTION("""COMPUTED_VALUE"""),"")</f>
        <v/>
      </c>
      <c r="E129" t="str">
        <f>IFERROR(__xludf.DUMMYFUNCTION("""COMPUTED_VALUE"""),"")</f>
        <v/>
      </c>
      <c r="F129" t="str">
        <f>IFERROR(__xludf.DUMMYFUNCTION("""COMPUTED_VALUE"""),"")</f>
        <v/>
      </c>
      <c r="G129" t="str">
        <f>IFERROR(__xludf.DUMMYFUNCTION("""COMPUTED_VALUE"""),"")</f>
        <v/>
      </c>
      <c r="H129" t="str">
        <f>IFERROR(__xludf.DUMMYFUNCTION("""COMPUTED_VALUE"""),"")</f>
        <v/>
      </c>
      <c r="I129" t="str">
        <f>IFERROR(__xludf.DUMMYFUNCTION("""COMPUTED_VALUE"""),"")</f>
        <v/>
      </c>
      <c r="J129" s="7" t="str">
        <f t="shared" si="1"/>
        <v/>
      </c>
      <c r="K129" s="7" t="str">
        <f t="shared" si="2"/>
        <v/>
      </c>
      <c r="L129" s="13"/>
    </row>
    <row r="130">
      <c r="A130" s="9" t="str">
        <f>IFERROR(__xludf.DUMMYFUNCTION("""COMPUTED_VALUE"""),"")</f>
        <v/>
      </c>
      <c r="B130" t="str">
        <f>IFERROR(__xludf.DUMMYFUNCTION("""COMPUTED_VALUE"""),"")</f>
        <v/>
      </c>
      <c r="C130" t="str">
        <f>IFERROR(__xludf.DUMMYFUNCTION("""COMPUTED_VALUE"""),"")</f>
        <v/>
      </c>
      <c r="D130" t="str">
        <f>IFERROR(__xludf.DUMMYFUNCTION("""COMPUTED_VALUE"""),"")</f>
        <v/>
      </c>
      <c r="E130" t="str">
        <f>IFERROR(__xludf.DUMMYFUNCTION("""COMPUTED_VALUE"""),"")</f>
        <v/>
      </c>
      <c r="F130" t="str">
        <f>IFERROR(__xludf.DUMMYFUNCTION("""COMPUTED_VALUE"""),"")</f>
        <v/>
      </c>
      <c r="G130" t="str">
        <f>IFERROR(__xludf.DUMMYFUNCTION("""COMPUTED_VALUE"""),"")</f>
        <v/>
      </c>
      <c r="H130" t="str">
        <f>IFERROR(__xludf.DUMMYFUNCTION("""COMPUTED_VALUE"""),"")</f>
        <v/>
      </c>
      <c r="I130" t="str">
        <f>IFERROR(__xludf.DUMMYFUNCTION("""COMPUTED_VALUE"""),"")</f>
        <v/>
      </c>
      <c r="J130" s="7" t="str">
        <f t="shared" si="1"/>
        <v/>
      </c>
      <c r="K130" s="7" t="str">
        <f t="shared" si="2"/>
        <v/>
      </c>
      <c r="L130" s="13"/>
    </row>
    <row r="131">
      <c r="A131" s="9" t="str">
        <f>IFERROR(__xludf.DUMMYFUNCTION("""COMPUTED_VALUE"""),"")</f>
        <v/>
      </c>
      <c r="B131" t="str">
        <f>IFERROR(__xludf.DUMMYFUNCTION("""COMPUTED_VALUE"""),"")</f>
        <v/>
      </c>
      <c r="C131" t="str">
        <f>IFERROR(__xludf.DUMMYFUNCTION("""COMPUTED_VALUE"""),"")</f>
        <v/>
      </c>
      <c r="D131" t="str">
        <f>IFERROR(__xludf.DUMMYFUNCTION("""COMPUTED_VALUE"""),"")</f>
        <v/>
      </c>
      <c r="E131" t="str">
        <f>IFERROR(__xludf.DUMMYFUNCTION("""COMPUTED_VALUE"""),"")</f>
        <v/>
      </c>
      <c r="F131" t="str">
        <f>IFERROR(__xludf.DUMMYFUNCTION("""COMPUTED_VALUE"""),"")</f>
        <v/>
      </c>
      <c r="G131" t="str">
        <f>IFERROR(__xludf.DUMMYFUNCTION("""COMPUTED_VALUE"""),"")</f>
        <v/>
      </c>
      <c r="H131" t="str">
        <f>IFERROR(__xludf.DUMMYFUNCTION("""COMPUTED_VALUE"""),"")</f>
        <v/>
      </c>
      <c r="I131" t="str">
        <f>IFERROR(__xludf.DUMMYFUNCTION("""COMPUTED_VALUE"""),"")</f>
        <v/>
      </c>
      <c r="J131" s="7" t="str">
        <f t="shared" si="1"/>
        <v/>
      </c>
      <c r="K131" s="7" t="str">
        <f t="shared" si="2"/>
        <v/>
      </c>
      <c r="L131" s="13"/>
    </row>
    <row r="132">
      <c r="A132" s="9" t="str">
        <f>IFERROR(__xludf.DUMMYFUNCTION("""COMPUTED_VALUE"""),"")</f>
        <v/>
      </c>
      <c r="B132" t="str">
        <f>IFERROR(__xludf.DUMMYFUNCTION("""COMPUTED_VALUE"""),"")</f>
        <v/>
      </c>
      <c r="C132" t="str">
        <f>IFERROR(__xludf.DUMMYFUNCTION("""COMPUTED_VALUE"""),"")</f>
        <v/>
      </c>
      <c r="D132" t="str">
        <f>IFERROR(__xludf.DUMMYFUNCTION("""COMPUTED_VALUE"""),"")</f>
        <v/>
      </c>
      <c r="E132" t="str">
        <f>IFERROR(__xludf.DUMMYFUNCTION("""COMPUTED_VALUE"""),"")</f>
        <v/>
      </c>
      <c r="F132" t="str">
        <f>IFERROR(__xludf.DUMMYFUNCTION("""COMPUTED_VALUE"""),"")</f>
        <v/>
      </c>
      <c r="G132" t="str">
        <f>IFERROR(__xludf.DUMMYFUNCTION("""COMPUTED_VALUE"""),"")</f>
        <v/>
      </c>
      <c r="H132" t="str">
        <f>IFERROR(__xludf.DUMMYFUNCTION("""COMPUTED_VALUE"""),"")</f>
        <v/>
      </c>
      <c r="I132" t="str">
        <f>IFERROR(__xludf.DUMMYFUNCTION("""COMPUTED_VALUE"""),"")</f>
        <v/>
      </c>
      <c r="J132" s="7" t="str">
        <f t="shared" si="1"/>
        <v/>
      </c>
      <c r="K132" s="7" t="str">
        <f t="shared" si="2"/>
        <v/>
      </c>
      <c r="L132" s="13"/>
    </row>
    <row r="133">
      <c r="A133" s="9" t="str">
        <f>IFERROR(__xludf.DUMMYFUNCTION("""COMPUTED_VALUE"""),"")</f>
        <v/>
      </c>
      <c r="B133" t="str">
        <f>IFERROR(__xludf.DUMMYFUNCTION("""COMPUTED_VALUE"""),"")</f>
        <v/>
      </c>
      <c r="C133" t="str">
        <f>IFERROR(__xludf.DUMMYFUNCTION("""COMPUTED_VALUE"""),"")</f>
        <v/>
      </c>
      <c r="D133" t="str">
        <f>IFERROR(__xludf.DUMMYFUNCTION("""COMPUTED_VALUE"""),"")</f>
        <v/>
      </c>
      <c r="E133" t="str">
        <f>IFERROR(__xludf.DUMMYFUNCTION("""COMPUTED_VALUE"""),"")</f>
        <v/>
      </c>
      <c r="F133" t="str">
        <f>IFERROR(__xludf.DUMMYFUNCTION("""COMPUTED_VALUE"""),"")</f>
        <v/>
      </c>
      <c r="G133" t="str">
        <f>IFERROR(__xludf.DUMMYFUNCTION("""COMPUTED_VALUE"""),"")</f>
        <v/>
      </c>
      <c r="H133" t="str">
        <f>IFERROR(__xludf.DUMMYFUNCTION("""COMPUTED_VALUE"""),"")</f>
        <v/>
      </c>
      <c r="I133" t="str">
        <f>IFERROR(__xludf.DUMMYFUNCTION("""COMPUTED_VALUE"""),"")</f>
        <v/>
      </c>
      <c r="J133" s="7" t="str">
        <f t="shared" si="1"/>
        <v/>
      </c>
      <c r="K133" s="7" t="str">
        <f t="shared" si="2"/>
        <v/>
      </c>
      <c r="L133" s="13"/>
    </row>
    <row r="134">
      <c r="A134" s="9" t="str">
        <f>IFERROR(__xludf.DUMMYFUNCTION("""COMPUTED_VALUE"""),"")</f>
        <v/>
      </c>
      <c r="B134" t="str">
        <f>IFERROR(__xludf.DUMMYFUNCTION("""COMPUTED_VALUE"""),"")</f>
        <v/>
      </c>
      <c r="C134" t="str">
        <f>IFERROR(__xludf.DUMMYFUNCTION("""COMPUTED_VALUE"""),"")</f>
        <v/>
      </c>
      <c r="D134" t="str">
        <f>IFERROR(__xludf.DUMMYFUNCTION("""COMPUTED_VALUE"""),"")</f>
        <v/>
      </c>
      <c r="E134" t="str">
        <f>IFERROR(__xludf.DUMMYFUNCTION("""COMPUTED_VALUE"""),"")</f>
        <v/>
      </c>
      <c r="F134" t="str">
        <f>IFERROR(__xludf.DUMMYFUNCTION("""COMPUTED_VALUE"""),"")</f>
        <v/>
      </c>
      <c r="G134" t="str">
        <f>IFERROR(__xludf.DUMMYFUNCTION("""COMPUTED_VALUE"""),"")</f>
        <v/>
      </c>
      <c r="H134" t="str">
        <f>IFERROR(__xludf.DUMMYFUNCTION("""COMPUTED_VALUE"""),"")</f>
        <v/>
      </c>
      <c r="I134" t="str">
        <f>IFERROR(__xludf.DUMMYFUNCTION("""COMPUTED_VALUE"""),"")</f>
        <v/>
      </c>
      <c r="J134" s="7" t="str">
        <f t="shared" si="1"/>
        <v/>
      </c>
      <c r="K134" s="7" t="str">
        <f t="shared" si="2"/>
        <v/>
      </c>
      <c r="L134" s="13"/>
    </row>
    <row r="135">
      <c r="A135" s="9" t="str">
        <f>IFERROR(__xludf.DUMMYFUNCTION("""COMPUTED_VALUE"""),"")</f>
        <v/>
      </c>
      <c r="B135" t="str">
        <f>IFERROR(__xludf.DUMMYFUNCTION("""COMPUTED_VALUE"""),"")</f>
        <v/>
      </c>
      <c r="C135" t="str">
        <f>IFERROR(__xludf.DUMMYFUNCTION("""COMPUTED_VALUE"""),"")</f>
        <v/>
      </c>
      <c r="D135" t="str">
        <f>IFERROR(__xludf.DUMMYFUNCTION("""COMPUTED_VALUE"""),"")</f>
        <v/>
      </c>
      <c r="E135" t="str">
        <f>IFERROR(__xludf.DUMMYFUNCTION("""COMPUTED_VALUE"""),"")</f>
        <v/>
      </c>
      <c r="F135" t="str">
        <f>IFERROR(__xludf.DUMMYFUNCTION("""COMPUTED_VALUE"""),"")</f>
        <v/>
      </c>
      <c r="G135" t="str">
        <f>IFERROR(__xludf.DUMMYFUNCTION("""COMPUTED_VALUE"""),"")</f>
        <v/>
      </c>
      <c r="H135" t="str">
        <f>IFERROR(__xludf.DUMMYFUNCTION("""COMPUTED_VALUE"""),"")</f>
        <v/>
      </c>
      <c r="I135" t="str">
        <f>IFERROR(__xludf.DUMMYFUNCTION("""COMPUTED_VALUE"""),"")</f>
        <v/>
      </c>
      <c r="J135" s="7" t="str">
        <f t="shared" si="1"/>
        <v/>
      </c>
      <c r="K135" s="7" t="str">
        <f t="shared" si="2"/>
        <v/>
      </c>
      <c r="L135" s="13"/>
    </row>
    <row r="136">
      <c r="A136" s="9" t="str">
        <f>IFERROR(__xludf.DUMMYFUNCTION("""COMPUTED_VALUE"""),"")</f>
        <v/>
      </c>
      <c r="B136" t="str">
        <f>IFERROR(__xludf.DUMMYFUNCTION("""COMPUTED_VALUE"""),"")</f>
        <v/>
      </c>
      <c r="C136" t="str">
        <f>IFERROR(__xludf.DUMMYFUNCTION("""COMPUTED_VALUE"""),"")</f>
        <v/>
      </c>
      <c r="D136" t="str">
        <f>IFERROR(__xludf.DUMMYFUNCTION("""COMPUTED_VALUE"""),"")</f>
        <v/>
      </c>
      <c r="E136" t="str">
        <f>IFERROR(__xludf.DUMMYFUNCTION("""COMPUTED_VALUE"""),"")</f>
        <v/>
      </c>
      <c r="F136" t="str">
        <f>IFERROR(__xludf.DUMMYFUNCTION("""COMPUTED_VALUE"""),"")</f>
        <v/>
      </c>
      <c r="G136" t="str">
        <f>IFERROR(__xludf.DUMMYFUNCTION("""COMPUTED_VALUE"""),"")</f>
        <v/>
      </c>
      <c r="H136" t="str">
        <f>IFERROR(__xludf.DUMMYFUNCTION("""COMPUTED_VALUE"""),"")</f>
        <v/>
      </c>
      <c r="I136" t="str">
        <f>IFERROR(__xludf.DUMMYFUNCTION("""COMPUTED_VALUE"""),"")</f>
        <v/>
      </c>
      <c r="J136" s="7" t="str">
        <f t="shared" si="1"/>
        <v/>
      </c>
      <c r="K136" s="7" t="str">
        <f t="shared" si="2"/>
        <v/>
      </c>
      <c r="L136" s="13"/>
    </row>
    <row r="137">
      <c r="A137" s="9" t="str">
        <f>IFERROR(__xludf.DUMMYFUNCTION("""COMPUTED_VALUE"""),"")</f>
        <v/>
      </c>
      <c r="B137" t="str">
        <f>IFERROR(__xludf.DUMMYFUNCTION("""COMPUTED_VALUE"""),"")</f>
        <v/>
      </c>
      <c r="C137" t="str">
        <f>IFERROR(__xludf.DUMMYFUNCTION("""COMPUTED_VALUE"""),"")</f>
        <v/>
      </c>
      <c r="D137" t="str">
        <f>IFERROR(__xludf.DUMMYFUNCTION("""COMPUTED_VALUE"""),"")</f>
        <v/>
      </c>
      <c r="E137" t="str">
        <f>IFERROR(__xludf.DUMMYFUNCTION("""COMPUTED_VALUE"""),"")</f>
        <v/>
      </c>
      <c r="F137" t="str">
        <f>IFERROR(__xludf.DUMMYFUNCTION("""COMPUTED_VALUE"""),"")</f>
        <v/>
      </c>
      <c r="G137" t="str">
        <f>IFERROR(__xludf.DUMMYFUNCTION("""COMPUTED_VALUE"""),"")</f>
        <v/>
      </c>
      <c r="H137" t="str">
        <f>IFERROR(__xludf.DUMMYFUNCTION("""COMPUTED_VALUE"""),"")</f>
        <v/>
      </c>
      <c r="I137" t="str">
        <f>IFERROR(__xludf.DUMMYFUNCTION("""COMPUTED_VALUE"""),"")</f>
        <v/>
      </c>
      <c r="J137" s="7" t="str">
        <f t="shared" si="1"/>
        <v/>
      </c>
      <c r="K137" s="7" t="str">
        <f t="shared" si="2"/>
        <v/>
      </c>
      <c r="L137" s="13"/>
    </row>
    <row r="138">
      <c r="A138" s="9" t="str">
        <f>IFERROR(__xludf.DUMMYFUNCTION("""COMPUTED_VALUE"""),"")</f>
        <v/>
      </c>
      <c r="B138" t="str">
        <f>IFERROR(__xludf.DUMMYFUNCTION("""COMPUTED_VALUE"""),"")</f>
        <v/>
      </c>
      <c r="C138" t="str">
        <f>IFERROR(__xludf.DUMMYFUNCTION("""COMPUTED_VALUE"""),"")</f>
        <v/>
      </c>
      <c r="D138" t="str">
        <f>IFERROR(__xludf.DUMMYFUNCTION("""COMPUTED_VALUE"""),"")</f>
        <v/>
      </c>
      <c r="E138" t="str">
        <f>IFERROR(__xludf.DUMMYFUNCTION("""COMPUTED_VALUE"""),"")</f>
        <v/>
      </c>
      <c r="F138" t="str">
        <f>IFERROR(__xludf.DUMMYFUNCTION("""COMPUTED_VALUE"""),"")</f>
        <v/>
      </c>
      <c r="G138" t="str">
        <f>IFERROR(__xludf.DUMMYFUNCTION("""COMPUTED_VALUE"""),"")</f>
        <v/>
      </c>
      <c r="H138" t="str">
        <f>IFERROR(__xludf.DUMMYFUNCTION("""COMPUTED_VALUE"""),"")</f>
        <v/>
      </c>
      <c r="I138" t="str">
        <f>IFERROR(__xludf.DUMMYFUNCTION("""COMPUTED_VALUE"""),"")</f>
        <v/>
      </c>
      <c r="J138" s="7" t="str">
        <f t="shared" si="1"/>
        <v/>
      </c>
      <c r="K138" s="7" t="str">
        <f t="shared" si="2"/>
        <v/>
      </c>
      <c r="L138" s="13"/>
    </row>
    <row r="139">
      <c r="A139" s="9" t="str">
        <f>IFERROR(__xludf.DUMMYFUNCTION("""COMPUTED_VALUE"""),"")</f>
        <v/>
      </c>
      <c r="B139" t="str">
        <f>IFERROR(__xludf.DUMMYFUNCTION("""COMPUTED_VALUE"""),"")</f>
        <v/>
      </c>
      <c r="C139" t="str">
        <f>IFERROR(__xludf.DUMMYFUNCTION("""COMPUTED_VALUE"""),"")</f>
        <v/>
      </c>
      <c r="D139" t="str">
        <f>IFERROR(__xludf.DUMMYFUNCTION("""COMPUTED_VALUE"""),"")</f>
        <v/>
      </c>
      <c r="E139" t="str">
        <f>IFERROR(__xludf.DUMMYFUNCTION("""COMPUTED_VALUE"""),"")</f>
        <v/>
      </c>
      <c r="F139" t="str">
        <f>IFERROR(__xludf.DUMMYFUNCTION("""COMPUTED_VALUE"""),"")</f>
        <v/>
      </c>
      <c r="G139" t="str">
        <f>IFERROR(__xludf.DUMMYFUNCTION("""COMPUTED_VALUE"""),"")</f>
        <v/>
      </c>
      <c r="H139" t="str">
        <f>IFERROR(__xludf.DUMMYFUNCTION("""COMPUTED_VALUE"""),"")</f>
        <v/>
      </c>
      <c r="I139" t="str">
        <f>IFERROR(__xludf.DUMMYFUNCTION("""COMPUTED_VALUE"""),"")</f>
        <v/>
      </c>
      <c r="J139" s="7" t="str">
        <f t="shared" si="1"/>
        <v/>
      </c>
      <c r="K139" s="7" t="str">
        <f t="shared" si="2"/>
        <v/>
      </c>
      <c r="L139" s="13"/>
    </row>
    <row r="140">
      <c r="A140" s="9" t="str">
        <f>IFERROR(__xludf.DUMMYFUNCTION("""COMPUTED_VALUE"""),"")</f>
        <v/>
      </c>
      <c r="B140" t="str">
        <f>IFERROR(__xludf.DUMMYFUNCTION("""COMPUTED_VALUE"""),"")</f>
        <v/>
      </c>
      <c r="C140" t="str">
        <f>IFERROR(__xludf.DUMMYFUNCTION("""COMPUTED_VALUE"""),"")</f>
        <v/>
      </c>
      <c r="D140" t="str">
        <f>IFERROR(__xludf.DUMMYFUNCTION("""COMPUTED_VALUE"""),"")</f>
        <v/>
      </c>
      <c r="E140" t="str">
        <f>IFERROR(__xludf.DUMMYFUNCTION("""COMPUTED_VALUE"""),"")</f>
        <v/>
      </c>
      <c r="F140" t="str">
        <f>IFERROR(__xludf.DUMMYFUNCTION("""COMPUTED_VALUE"""),"")</f>
        <v/>
      </c>
      <c r="G140" t="str">
        <f>IFERROR(__xludf.DUMMYFUNCTION("""COMPUTED_VALUE"""),"")</f>
        <v/>
      </c>
      <c r="H140" t="str">
        <f>IFERROR(__xludf.DUMMYFUNCTION("""COMPUTED_VALUE"""),"")</f>
        <v/>
      </c>
      <c r="I140" t="str">
        <f>IFERROR(__xludf.DUMMYFUNCTION("""COMPUTED_VALUE"""),"")</f>
        <v/>
      </c>
      <c r="J140" s="7" t="str">
        <f t="shared" si="1"/>
        <v/>
      </c>
      <c r="K140" s="7" t="str">
        <f t="shared" si="2"/>
        <v/>
      </c>
      <c r="L140" s="13"/>
    </row>
    <row r="141">
      <c r="A141" s="9" t="str">
        <f>IFERROR(__xludf.DUMMYFUNCTION("""COMPUTED_VALUE"""),"")</f>
        <v/>
      </c>
      <c r="B141" t="str">
        <f>IFERROR(__xludf.DUMMYFUNCTION("""COMPUTED_VALUE"""),"")</f>
        <v/>
      </c>
      <c r="C141" t="str">
        <f>IFERROR(__xludf.DUMMYFUNCTION("""COMPUTED_VALUE"""),"")</f>
        <v/>
      </c>
      <c r="D141" t="str">
        <f>IFERROR(__xludf.DUMMYFUNCTION("""COMPUTED_VALUE"""),"")</f>
        <v/>
      </c>
      <c r="E141" t="str">
        <f>IFERROR(__xludf.DUMMYFUNCTION("""COMPUTED_VALUE"""),"")</f>
        <v/>
      </c>
      <c r="F141" t="str">
        <f>IFERROR(__xludf.DUMMYFUNCTION("""COMPUTED_VALUE"""),"")</f>
        <v/>
      </c>
      <c r="G141" t="str">
        <f>IFERROR(__xludf.DUMMYFUNCTION("""COMPUTED_VALUE"""),"")</f>
        <v/>
      </c>
      <c r="H141" t="str">
        <f>IFERROR(__xludf.DUMMYFUNCTION("""COMPUTED_VALUE"""),"")</f>
        <v/>
      </c>
      <c r="I141" t="str">
        <f>IFERROR(__xludf.DUMMYFUNCTION("""COMPUTED_VALUE"""),"")</f>
        <v/>
      </c>
      <c r="J141" s="7" t="str">
        <f t="shared" si="1"/>
        <v/>
      </c>
      <c r="K141" s="7" t="str">
        <f t="shared" si="2"/>
        <v/>
      </c>
      <c r="L141" s="13"/>
    </row>
    <row r="142">
      <c r="A142" s="9" t="str">
        <f>IFERROR(__xludf.DUMMYFUNCTION("""COMPUTED_VALUE"""),"")</f>
        <v/>
      </c>
      <c r="B142" t="str">
        <f>IFERROR(__xludf.DUMMYFUNCTION("""COMPUTED_VALUE"""),"")</f>
        <v/>
      </c>
      <c r="C142" t="str">
        <f>IFERROR(__xludf.DUMMYFUNCTION("""COMPUTED_VALUE"""),"")</f>
        <v/>
      </c>
      <c r="D142" t="str">
        <f>IFERROR(__xludf.DUMMYFUNCTION("""COMPUTED_VALUE"""),"")</f>
        <v/>
      </c>
      <c r="E142" t="str">
        <f>IFERROR(__xludf.DUMMYFUNCTION("""COMPUTED_VALUE"""),"")</f>
        <v/>
      </c>
      <c r="F142" t="str">
        <f>IFERROR(__xludf.DUMMYFUNCTION("""COMPUTED_VALUE"""),"")</f>
        <v/>
      </c>
      <c r="G142" t="str">
        <f>IFERROR(__xludf.DUMMYFUNCTION("""COMPUTED_VALUE"""),"")</f>
        <v/>
      </c>
      <c r="H142" t="str">
        <f>IFERROR(__xludf.DUMMYFUNCTION("""COMPUTED_VALUE"""),"")</f>
        <v/>
      </c>
      <c r="I142" t="str">
        <f>IFERROR(__xludf.DUMMYFUNCTION("""COMPUTED_VALUE"""),"")</f>
        <v/>
      </c>
      <c r="J142" s="7" t="str">
        <f t="shared" si="1"/>
        <v/>
      </c>
      <c r="K142" s="7" t="str">
        <f t="shared" si="2"/>
        <v/>
      </c>
      <c r="L142" s="13"/>
    </row>
    <row r="143">
      <c r="J143" s="7" t="str">
        <f t="shared" si="1"/>
        <v/>
      </c>
      <c r="K143" s="7" t="str">
        <f t="shared" si="2"/>
        <v/>
      </c>
      <c r="L143" s="13"/>
    </row>
    <row r="144">
      <c r="J144" s="7" t="str">
        <f t="shared" si="1"/>
        <v/>
      </c>
      <c r="K144" s="7" t="str">
        <f t="shared" si="2"/>
        <v/>
      </c>
      <c r="L144" s="13"/>
    </row>
    <row r="145">
      <c r="J145" s="7" t="str">
        <f t="shared" si="1"/>
        <v/>
      </c>
      <c r="K145" s="7" t="str">
        <f t="shared" si="2"/>
        <v/>
      </c>
      <c r="L145" s="13"/>
    </row>
    <row r="146">
      <c r="J146" s="7" t="str">
        <f t="shared" si="1"/>
        <v/>
      </c>
      <c r="K146" s="7" t="str">
        <f t="shared" si="2"/>
        <v/>
      </c>
      <c r="L146" s="13"/>
    </row>
    <row r="147">
      <c r="J147" s="7" t="str">
        <f t="shared" si="1"/>
        <v/>
      </c>
      <c r="K147" s="7" t="str">
        <f t="shared" si="2"/>
        <v/>
      </c>
      <c r="L147" s="13"/>
    </row>
    <row r="148">
      <c r="J148" s="7" t="str">
        <f t="shared" si="1"/>
        <v/>
      </c>
      <c r="K148" s="7" t="str">
        <f t="shared" si="2"/>
        <v/>
      </c>
      <c r="L148" s="13"/>
    </row>
    <row r="149">
      <c r="J149" s="7" t="str">
        <f t="shared" si="1"/>
        <v/>
      </c>
      <c r="K149" s="7" t="str">
        <f t="shared" si="2"/>
        <v/>
      </c>
      <c r="L149" s="13"/>
    </row>
    <row r="150">
      <c r="J150" s="7" t="str">
        <f t="shared" si="1"/>
        <v/>
      </c>
      <c r="K150" s="7" t="str">
        <f t="shared" si="2"/>
        <v/>
      </c>
      <c r="L150" s="13"/>
    </row>
    <row r="151">
      <c r="J151" s="7" t="str">
        <f t="shared" si="1"/>
        <v/>
      </c>
      <c r="K151" s="7" t="str">
        <f t="shared" si="2"/>
        <v/>
      </c>
      <c r="L151" s="13"/>
    </row>
    <row r="152">
      <c r="J152" s="7" t="str">
        <f t="shared" si="1"/>
        <v/>
      </c>
      <c r="K152" s="7" t="str">
        <f t="shared" si="2"/>
        <v/>
      </c>
      <c r="L152" s="13"/>
    </row>
    <row r="153">
      <c r="J153" s="7" t="str">
        <f t="shared" si="1"/>
        <v/>
      </c>
      <c r="K153" s="7" t="str">
        <f t="shared" si="2"/>
        <v/>
      </c>
      <c r="L153" s="13"/>
    </row>
    <row r="154">
      <c r="J154" s="7" t="str">
        <f t="shared" si="1"/>
        <v/>
      </c>
      <c r="K154" s="7" t="str">
        <f t="shared" si="2"/>
        <v/>
      </c>
      <c r="L154" s="13"/>
    </row>
    <row r="155">
      <c r="J155" s="7" t="str">
        <f t="shared" si="1"/>
        <v/>
      </c>
      <c r="K155" s="7" t="str">
        <f t="shared" si="2"/>
        <v/>
      </c>
      <c r="L155" s="13"/>
    </row>
    <row r="156">
      <c r="J156" s="7" t="str">
        <f t="shared" si="1"/>
        <v/>
      </c>
      <c r="K156" s="7" t="str">
        <f t="shared" si="2"/>
        <v/>
      </c>
      <c r="L156" s="13"/>
    </row>
    <row r="157">
      <c r="J157" s="7" t="str">
        <f t="shared" si="1"/>
        <v/>
      </c>
      <c r="K157" s="7" t="str">
        <f t="shared" si="2"/>
        <v/>
      </c>
      <c r="L157" s="13"/>
    </row>
    <row r="158">
      <c r="J158" s="7" t="str">
        <f t="shared" si="1"/>
        <v/>
      </c>
      <c r="K158" s="7" t="str">
        <f t="shared" si="2"/>
        <v/>
      </c>
      <c r="L158" s="13"/>
    </row>
    <row r="159">
      <c r="J159" s="7" t="str">
        <f t="shared" si="1"/>
        <v/>
      </c>
      <c r="K159" s="7" t="str">
        <f t="shared" si="2"/>
        <v/>
      </c>
      <c r="L159" s="13"/>
    </row>
    <row r="160">
      <c r="J160" s="7" t="str">
        <f t="shared" si="1"/>
        <v/>
      </c>
      <c r="K160" s="7" t="str">
        <f t="shared" si="2"/>
        <v/>
      </c>
      <c r="L160" s="13"/>
    </row>
    <row r="161">
      <c r="J161" s="7" t="str">
        <f t="shared" si="1"/>
        <v/>
      </c>
      <c r="K161" s="7" t="str">
        <f t="shared" si="2"/>
        <v/>
      </c>
      <c r="L161" s="13"/>
    </row>
    <row r="162">
      <c r="J162" s="7" t="str">
        <f t="shared" si="1"/>
        <v/>
      </c>
      <c r="K162" s="7" t="str">
        <f t="shared" si="2"/>
        <v/>
      </c>
      <c r="L162" s="13"/>
    </row>
    <row r="163">
      <c r="J163" s="7" t="str">
        <f t="shared" si="1"/>
        <v/>
      </c>
      <c r="K163" s="7" t="str">
        <f t="shared" si="2"/>
        <v/>
      </c>
      <c r="L163" s="13"/>
    </row>
    <row r="164">
      <c r="J164" s="7" t="str">
        <f t="shared" si="1"/>
        <v/>
      </c>
      <c r="K164" s="7" t="str">
        <f t="shared" si="2"/>
        <v/>
      </c>
      <c r="L164" s="13"/>
    </row>
    <row r="165">
      <c r="J165" s="7" t="str">
        <f t="shared" si="1"/>
        <v/>
      </c>
      <c r="K165" s="7" t="str">
        <f t="shared" si="2"/>
        <v/>
      </c>
      <c r="L165" s="13"/>
    </row>
    <row r="166">
      <c r="J166" s="7" t="str">
        <f t="shared" si="1"/>
        <v/>
      </c>
      <c r="K166" s="7" t="str">
        <f t="shared" si="2"/>
        <v/>
      </c>
      <c r="L166" s="13"/>
    </row>
    <row r="167">
      <c r="J167" s="7" t="str">
        <f t="shared" si="1"/>
        <v/>
      </c>
      <c r="K167" s="7" t="str">
        <f t="shared" si="2"/>
        <v/>
      </c>
      <c r="L167" s="13"/>
    </row>
    <row r="168">
      <c r="J168" s="7" t="str">
        <f t="shared" si="1"/>
        <v/>
      </c>
      <c r="K168" s="7" t="str">
        <f t="shared" si="2"/>
        <v/>
      </c>
      <c r="L168" s="13"/>
    </row>
    <row r="169">
      <c r="J169" s="7" t="str">
        <f t="shared" si="1"/>
        <v/>
      </c>
      <c r="K169" s="7" t="str">
        <f t="shared" si="2"/>
        <v/>
      </c>
      <c r="L169" s="13"/>
    </row>
    <row r="170">
      <c r="J170" s="7" t="str">
        <f t="shared" si="1"/>
        <v/>
      </c>
      <c r="K170" s="7" t="str">
        <f t="shared" si="2"/>
        <v/>
      </c>
      <c r="L170" s="13"/>
    </row>
    <row r="171">
      <c r="J171" s="7" t="str">
        <f t="shared" si="1"/>
        <v/>
      </c>
      <c r="K171" s="7" t="str">
        <f t="shared" si="2"/>
        <v/>
      </c>
      <c r="L171" s="13"/>
    </row>
    <row r="172">
      <c r="J172" s="7" t="str">
        <f t="shared" si="1"/>
        <v/>
      </c>
      <c r="K172" s="7" t="str">
        <f t="shared" si="2"/>
        <v/>
      </c>
      <c r="L172" s="13"/>
    </row>
    <row r="173">
      <c r="J173" s="7" t="str">
        <f t="shared" si="1"/>
        <v/>
      </c>
      <c r="K173" s="7" t="str">
        <f t="shared" si="2"/>
        <v/>
      </c>
      <c r="L173" s="13"/>
    </row>
    <row r="174">
      <c r="J174" s="7" t="str">
        <f t="shared" si="1"/>
        <v/>
      </c>
      <c r="K174" s="7" t="str">
        <f t="shared" si="2"/>
        <v/>
      </c>
      <c r="L174" s="13"/>
    </row>
    <row r="175">
      <c r="J175" s="7" t="str">
        <f t="shared" si="1"/>
        <v/>
      </c>
      <c r="K175" s="7" t="str">
        <f t="shared" si="2"/>
        <v/>
      </c>
      <c r="L175" s="13"/>
    </row>
    <row r="176">
      <c r="J176" s="7" t="str">
        <f t="shared" si="1"/>
        <v/>
      </c>
      <c r="K176" s="7" t="str">
        <f t="shared" si="2"/>
        <v/>
      </c>
      <c r="L176" s="13"/>
    </row>
    <row r="177">
      <c r="J177" s="7" t="str">
        <f t="shared" si="1"/>
        <v/>
      </c>
      <c r="K177" s="7" t="str">
        <f t="shared" si="2"/>
        <v/>
      </c>
      <c r="L177" s="13"/>
    </row>
    <row r="178">
      <c r="J178" s="7" t="str">
        <f t="shared" si="1"/>
        <v/>
      </c>
      <c r="K178" s="7" t="str">
        <f t="shared" si="2"/>
        <v/>
      </c>
      <c r="L178" s="13"/>
    </row>
    <row r="179">
      <c r="J179" s="7" t="str">
        <f t="shared" si="1"/>
        <v/>
      </c>
      <c r="K179" s="7" t="str">
        <f t="shared" si="2"/>
        <v/>
      </c>
      <c r="L179" s="13"/>
    </row>
    <row r="180">
      <c r="J180" s="7" t="str">
        <f t="shared" si="1"/>
        <v/>
      </c>
      <c r="K180" s="7" t="str">
        <f t="shared" si="2"/>
        <v/>
      </c>
      <c r="L180" s="13"/>
    </row>
    <row r="181">
      <c r="J181" s="7" t="str">
        <f t="shared" si="1"/>
        <v/>
      </c>
      <c r="K181" s="7" t="str">
        <f t="shared" si="2"/>
        <v/>
      </c>
      <c r="L181" s="13"/>
    </row>
    <row r="182">
      <c r="J182" s="7" t="str">
        <f t="shared" si="1"/>
        <v/>
      </c>
      <c r="K182" s="7" t="str">
        <f t="shared" si="2"/>
        <v/>
      </c>
      <c r="L182" s="13"/>
    </row>
    <row r="183">
      <c r="J183" s="7" t="str">
        <f t="shared" si="1"/>
        <v/>
      </c>
      <c r="K183" s="7" t="str">
        <f t="shared" si="2"/>
        <v/>
      </c>
      <c r="L183" s="13"/>
    </row>
    <row r="184">
      <c r="J184" s="7" t="str">
        <f t="shared" si="1"/>
        <v/>
      </c>
      <c r="K184" s="7" t="str">
        <f t="shared" si="2"/>
        <v/>
      </c>
      <c r="L184" s="13"/>
    </row>
    <row r="185">
      <c r="J185" s="7" t="str">
        <f t="shared" si="1"/>
        <v/>
      </c>
      <c r="K185" s="7" t="str">
        <f t="shared" si="2"/>
        <v/>
      </c>
      <c r="L185" s="13"/>
    </row>
    <row r="186">
      <c r="J186" s="7" t="str">
        <f t="shared" si="1"/>
        <v/>
      </c>
      <c r="K186" s="7" t="str">
        <f t="shared" si="2"/>
        <v/>
      </c>
      <c r="L186" s="13"/>
    </row>
    <row r="187">
      <c r="J187" s="7" t="str">
        <f t="shared" si="1"/>
        <v/>
      </c>
      <c r="K187" s="7" t="str">
        <f t="shared" si="2"/>
        <v/>
      </c>
      <c r="L187" s="13"/>
    </row>
    <row r="188">
      <c r="J188" s="7" t="str">
        <f t="shared" si="1"/>
        <v/>
      </c>
      <c r="K188" s="7" t="str">
        <f t="shared" si="2"/>
        <v/>
      </c>
      <c r="L188" s="13"/>
    </row>
    <row r="189">
      <c r="J189" s="7" t="str">
        <f t="shared" si="1"/>
        <v/>
      </c>
      <c r="K189" s="7" t="str">
        <f t="shared" si="2"/>
        <v/>
      </c>
      <c r="L189" s="13"/>
    </row>
    <row r="190">
      <c r="J190" s="7" t="str">
        <f t="shared" si="1"/>
        <v/>
      </c>
      <c r="K190" s="7" t="str">
        <f t="shared" si="2"/>
        <v/>
      </c>
      <c r="L190" s="13"/>
    </row>
    <row r="191">
      <c r="J191" s="7" t="str">
        <f t="shared" si="1"/>
        <v/>
      </c>
      <c r="K191" s="7" t="str">
        <f t="shared" si="2"/>
        <v/>
      </c>
      <c r="L191" s="13"/>
    </row>
    <row r="192">
      <c r="J192" s="7" t="str">
        <f t="shared" si="1"/>
        <v/>
      </c>
      <c r="K192" s="7" t="str">
        <f t="shared" si="2"/>
        <v/>
      </c>
      <c r="L192" s="13"/>
    </row>
    <row r="193">
      <c r="J193" s="7" t="str">
        <f t="shared" si="1"/>
        <v/>
      </c>
      <c r="K193" s="7" t="str">
        <f t="shared" si="2"/>
        <v/>
      </c>
      <c r="L193" s="13"/>
    </row>
    <row r="194">
      <c r="J194" s="7" t="str">
        <f t="shared" si="1"/>
        <v/>
      </c>
      <c r="K194" s="7" t="str">
        <f t="shared" si="2"/>
        <v/>
      </c>
      <c r="L194" s="13"/>
    </row>
    <row r="195">
      <c r="J195" s="7" t="str">
        <f t="shared" si="1"/>
        <v/>
      </c>
      <c r="K195" s="7" t="str">
        <f t="shared" si="2"/>
        <v/>
      </c>
      <c r="L195" s="13"/>
    </row>
    <row r="196">
      <c r="J196" s="7" t="str">
        <f t="shared" si="1"/>
        <v/>
      </c>
      <c r="K196" s="7" t="str">
        <f t="shared" si="2"/>
        <v/>
      </c>
      <c r="L196" s="13"/>
    </row>
    <row r="197">
      <c r="J197" s="7" t="str">
        <f t="shared" si="1"/>
        <v/>
      </c>
      <c r="K197" s="7" t="str">
        <f t="shared" si="2"/>
        <v/>
      </c>
      <c r="L197" s="13"/>
    </row>
    <row r="198">
      <c r="J198" s="7" t="str">
        <f t="shared" si="1"/>
        <v/>
      </c>
      <c r="K198" s="7" t="str">
        <f t="shared" si="2"/>
        <v/>
      </c>
      <c r="L198" s="13"/>
    </row>
    <row r="199">
      <c r="J199" s="7" t="str">
        <f t="shared" si="1"/>
        <v/>
      </c>
      <c r="K199" s="7" t="str">
        <f t="shared" si="2"/>
        <v/>
      </c>
      <c r="L199" s="13"/>
    </row>
    <row r="200">
      <c r="J200" s="7" t="str">
        <f t="shared" si="1"/>
        <v/>
      </c>
      <c r="K200" s="7" t="str">
        <f t="shared" si="2"/>
        <v/>
      </c>
      <c r="L200" s="13"/>
    </row>
    <row r="201">
      <c r="J201" s="7" t="str">
        <f t="shared" si="1"/>
        <v/>
      </c>
      <c r="K201" s="7" t="str">
        <f t="shared" si="2"/>
        <v/>
      </c>
      <c r="L201" s="13"/>
    </row>
    <row r="202">
      <c r="J202" s="7" t="str">
        <f t="shared" si="1"/>
        <v/>
      </c>
      <c r="K202" s="7" t="str">
        <f t="shared" si="2"/>
        <v/>
      </c>
      <c r="L202" s="13"/>
    </row>
    <row r="203">
      <c r="J203" s="7" t="str">
        <f t="shared" si="1"/>
        <v/>
      </c>
      <c r="K203" s="7" t="str">
        <f t="shared" si="2"/>
        <v/>
      </c>
      <c r="L203" s="13"/>
    </row>
    <row r="204">
      <c r="J204" s="7" t="str">
        <f t="shared" si="1"/>
        <v/>
      </c>
      <c r="K204" s="7" t="str">
        <f t="shared" si="2"/>
        <v/>
      </c>
      <c r="L204" s="13"/>
    </row>
    <row r="205">
      <c r="J205" s="7" t="str">
        <f t="shared" si="1"/>
        <v/>
      </c>
      <c r="K205" s="7" t="str">
        <f t="shared" si="2"/>
        <v/>
      </c>
      <c r="L205" s="13"/>
    </row>
    <row r="206">
      <c r="J206" s="7" t="str">
        <f t="shared" si="1"/>
        <v/>
      </c>
      <c r="K206" s="7" t="str">
        <f t="shared" si="2"/>
        <v/>
      </c>
      <c r="L206" s="13"/>
    </row>
    <row r="207">
      <c r="J207" s="7" t="str">
        <f t="shared" si="1"/>
        <v/>
      </c>
      <c r="K207" s="7" t="str">
        <f t="shared" si="2"/>
        <v/>
      </c>
      <c r="L207" s="13"/>
    </row>
    <row r="208">
      <c r="J208" s="7" t="str">
        <f t="shared" si="1"/>
        <v/>
      </c>
      <c r="K208" s="7" t="str">
        <f t="shared" si="2"/>
        <v/>
      </c>
      <c r="L208" s="13"/>
    </row>
    <row r="209">
      <c r="J209" s="7" t="str">
        <f t="shared" si="1"/>
        <v/>
      </c>
      <c r="K209" s="7" t="str">
        <f t="shared" si="2"/>
        <v/>
      </c>
      <c r="L209" s="13"/>
    </row>
    <row r="210">
      <c r="J210" s="7" t="str">
        <f t="shared" si="1"/>
        <v/>
      </c>
      <c r="K210" s="7" t="str">
        <f t="shared" si="2"/>
        <v/>
      </c>
      <c r="L210" s="13"/>
    </row>
    <row r="211">
      <c r="J211" s="7" t="str">
        <f t="shared" si="1"/>
        <v/>
      </c>
      <c r="K211" s="7" t="str">
        <f t="shared" si="2"/>
        <v/>
      </c>
      <c r="L211" s="13"/>
    </row>
    <row r="212">
      <c r="J212" s="7" t="str">
        <f t="shared" si="1"/>
        <v/>
      </c>
      <c r="K212" s="7" t="str">
        <f t="shared" si="2"/>
        <v/>
      </c>
      <c r="L212" s="13"/>
    </row>
    <row r="213">
      <c r="J213" s="7" t="str">
        <f t="shared" si="1"/>
        <v/>
      </c>
      <c r="K213" s="7" t="str">
        <f t="shared" si="2"/>
        <v/>
      </c>
      <c r="L213" s="13"/>
    </row>
    <row r="214">
      <c r="J214" s="7" t="str">
        <f t="shared" si="1"/>
        <v/>
      </c>
      <c r="K214" s="7" t="str">
        <f t="shared" si="2"/>
        <v/>
      </c>
      <c r="L214" s="13"/>
    </row>
    <row r="215">
      <c r="J215" s="7" t="str">
        <f t="shared" si="1"/>
        <v/>
      </c>
      <c r="K215" s="7" t="str">
        <f t="shared" si="2"/>
        <v/>
      </c>
      <c r="L215" s="13"/>
    </row>
    <row r="216">
      <c r="J216" s="7" t="str">
        <f t="shared" si="1"/>
        <v/>
      </c>
      <c r="K216" s="7" t="str">
        <f t="shared" si="2"/>
        <v/>
      </c>
      <c r="L216" s="13"/>
    </row>
    <row r="217">
      <c r="J217" s="7" t="str">
        <f t="shared" si="1"/>
        <v/>
      </c>
      <c r="K217" s="7" t="str">
        <f t="shared" si="2"/>
        <v/>
      </c>
      <c r="L217" s="13"/>
    </row>
    <row r="218">
      <c r="J218" s="7" t="str">
        <f t="shared" si="1"/>
        <v/>
      </c>
      <c r="K218" s="7" t="str">
        <f t="shared" si="2"/>
        <v/>
      </c>
      <c r="L218" s="13"/>
    </row>
    <row r="219">
      <c r="J219" s="7" t="str">
        <f t="shared" si="1"/>
        <v/>
      </c>
      <c r="K219" s="7" t="str">
        <f t="shared" si="2"/>
        <v/>
      </c>
      <c r="L219" s="13"/>
    </row>
    <row r="220">
      <c r="J220" s="7" t="str">
        <f t="shared" si="1"/>
        <v/>
      </c>
      <c r="K220" s="7" t="str">
        <f t="shared" si="2"/>
        <v/>
      </c>
      <c r="L220" s="13"/>
    </row>
    <row r="221">
      <c r="J221" s="7" t="str">
        <f t="shared" si="1"/>
        <v/>
      </c>
      <c r="K221" s="7" t="str">
        <f t="shared" si="2"/>
        <v/>
      </c>
      <c r="L221" s="13"/>
    </row>
    <row r="222">
      <c r="J222" s="7" t="str">
        <f t="shared" si="1"/>
        <v/>
      </c>
      <c r="K222" s="7" t="str">
        <f t="shared" si="2"/>
        <v/>
      </c>
      <c r="L222" s="13"/>
    </row>
    <row r="223">
      <c r="J223" s="7" t="str">
        <f t="shared" si="1"/>
        <v/>
      </c>
      <c r="K223" s="7" t="str">
        <f t="shared" si="2"/>
        <v/>
      </c>
      <c r="L223" s="13"/>
    </row>
    <row r="224">
      <c r="J224" s="7" t="str">
        <f t="shared" si="1"/>
        <v/>
      </c>
      <c r="K224" s="7" t="str">
        <f t="shared" si="2"/>
        <v/>
      </c>
      <c r="L224" s="13"/>
    </row>
    <row r="225">
      <c r="J225" s="7" t="str">
        <f t="shared" si="1"/>
        <v/>
      </c>
      <c r="K225" s="7" t="str">
        <f t="shared" si="2"/>
        <v/>
      </c>
      <c r="L225" s="13"/>
    </row>
    <row r="226">
      <c r="J226" s="7" t="str">
        <f t="shared" si="1"/>
        <v/>
      </c>
      <c r="K226" s="7" t="str">
        <f t="shared" si="2"/>
        <v/>
      </c>
      <c r="L226" s="13"/>
    </row>
    <row r="227">
      <c r="J227" s="7" t="str">
        <f t="shared" si="1"/>
        <v/>
      </c>
      <c r="K227" s="7" t="str">
        <f t="shared" si="2"/>
        <v/>
      </c>
      <c r="L227" s="13"/>
    </row>
    <row r="228">
      <c r="J228" s="7" t="str">
        <f t="shared" si="1"/>
        <v/>
      </c>
      <c r="K228" s="7" t="str">
        <f t="shared" si="2"/>
        <v/>
      </c>
      <c r="L228" s="13"/>
    </row>
    <row r="229">
      <c r="J229" s="7" t="str">
        <f t="shared" si="1"/>
        <v/>
      </c>
      <c r="K229" s="7" t="str">
        <f t="shared" si="2"/>
        <v/>
      </c>
      <c r="L229" s="13"/>
    </row>
    <row r="230">
      <c r="J230" s="7" t="str">
        <f t="shared" si="1"/>
        <v/>
      </c>
      <c r="K230" s="7" t="str">
        <f t="shared" si="2"/>
        <v/>
      </c>
      <c r="L230" s="13"/>
    </row>
    <row r="231">
      <c r="J231" s="7" t="str">
        <f t="shared" si="1"/>
        <v/>
      </c>
      <c r="K231" s="7" t="str">
        <f t="shared" si="2"/>
        <v/>
      </c>
      <c r="L231" s="13"/>
    </row>
    <row r="232">
      <c r="J232" s="7" t="str">
        <f t="shared" si="1"/>
        <v/>
      </c>
      <c r="K232" s="7" t="str">
        <f t="shared" si="2"/>
        <v/>
      </c>
      <c r="L232" s="13"/>
    </row>
    <row r="233">
      <c r="J233" s="7" t="str">
        <f t="shared" si="1"/>
        <v/>
      </c>
      <c r="K233" s="7" t="str">
        <f t="shared" si="2"/>
        <v/>
      </c>
      <c r="L233" s="13"/>
    </row>
    <row r="234">
      <c r="J234" s="7" t="str">
        <f t="shared" si="1"/>
        <v/>
      </c>
      <c r="K234" s="7" t="str">
        <f t="shared" si="2"/>
        <v/>
      </c>
      <c r="L234" s="13"/>
    </row>
    <row r="235">
      <c r="J235" s="7" t="str">
        <f t="shared" si="1"/>
        <v/>
      </c>
      <c r="K235" s="7" t="str">
        <f t="shared" si="2"/>
        <v/>
      </c>
      <c r="L235" s="13"/>
    </row>
    <row r="236">
      <c r="J236" s="7" t="str">
        <f t="shared" si="1"/>
        <v/>
      </c>
      <c r="K236" s="7" t="str">
        <f t="shared" si="2"/>
        <v/>
      </c>
      <c r="L236" s="13"/>
    </row>
    <row r="237">
      <c r="J237" s="7" t="str">
        <f t="shared" si="1"/>
        <v/>
      </c>
      <c r="K237" s="7" t="str">
        <f t="shared" si="2"/>
        <v/>
      </c>
      <c r="L237" s="13"/>
    </row>
    <row r="238">
      <c r="J238" s="7" t="str">
        <f t="shared" si="1"/>
        <v/>
      </c>
      <c r="K238" s="7" t="str">
        <f t="shared" si="2"/>
        <v/>
      </c>
      <c r="L238" s="13"/>
    </row>
    <row r="239">
      <c r="J239" s="7" t="str">
        <f t="shared" si="1"/>
        <v/>
      </c>
      <c r="K239" s="7" t="str">
        <f t="shared" si="2"/>
        <v/>
      </c>
      <c r="L239" s="13"/>
    </row>
    <row r="240">
      <c r="J240" s="7" t="str">
        <f t="shared" si="1"/>
        <v/>
      </c>
      <c r="K240" s="7" t="str">
        <f t="shared" si="2"/>
        <v/>
      </c>
      <c r="L240" s="13"/>
    </row>
    <row r="241">
      <c r="J241" s="7" t="str">
        <f t="shared" si="1"/>
        <v/>
      </c>
      <c r="K241" s="7" t="str">
        <f t="shared" si="2"/>
        <v/>
      </c>
      <c r="L241" s="13"/>
    </row>
    <row r="242">
      <c r="J242" s="7" t="str">
        <f t="shared" si="1"/>
        <v/>
      </c>
      <c r="K242" s="7" t="str">
        <f t="shared" si="2"/>
        <v/>
      </c>
      <c r="L242" s="13"/>
    </row>
    <row r="243">
      <c r="J243" s="7" t="str">
        <f t="shared" si="1"/>
        <v/>
      </c>
      <c r="K243" s="7" t="str">
        <f t="shared" si="2"/>
        <v/>
      </c>
      <c r="L243" s="13"/>
    </row>
    <row r="244">
      <c r="J244" s="7" t="str">
        <f t="shared" si="1"/>
        <v/>
      </c>
      <c r="K244" s="7" t="str">
        <f t="shared" si="2"/>
        <v/>
      </c>
      <c r="L244" s="13"/>
    </row>
    <row r="245">
      <c r="J245" s="7" t="str">
        <f t="shared" si="1"/>
        <v/>
      </c>
      <c r="K245" s="7" t="str">
        <f t="shared" si="2"/>
        <v/>
      </c>
      <c r="L245" s="13"/>
    </row>
    <row r="246">
      <c r="J246" s="7" t="str">
        <f t="shared" si="1"/>
        <v/>
      </c>
      <c r="K246" s="7" t="str">
        <f t="shared" si="2"/>
        <v/>
      </c>
      <c r="L246" s="13"/>
    </row>
    <row r="247">
      <c r="J247" s="7" t="str">
        <f t="shared" si="1"/>
        <v/>
      </c>
      <c r="K247" s="7" t="str">
        <f t="shared" si="2"/>
        <v/>
      </c>
      <c r="L247" s="13"/>
    </row>
    <row r="248">
      <c r="J248" s="7" t="str">
        <f t="shared" si="1"/>
        <v/>
      </c>
      <c r="K248" s="7" t="str">
        <f t="shared" si="2"/>
        <v/>
      </c>
      <c r="L248" s="13"/>
    </row>
    <row r="249">
      <c r="J249" s="7" t="str">
        <f t="shared" si="1"/>
        <v/>
      </c>
      <c r="K249" s="7" t="str">
        <f t="shared" si="2"/>
        <v/>
      </c>
      <c r="L249" s="13"/>
    </row>
    <row r="250">
      <c r="J250" s="7" t="str">
        <f t="shared" si="1"/>
        <v/>
      </c>
      <c r="K250" s="7" t="str">
        <f t="shared" si="2"/>
        <v/>
      </c>
      <c r="L250" s="13"/>
    </row>
    <row r="251">
      <c r="J251" s="7" t="str">
        <f t="shared" si="1"/>
        <v/>
      </c>
      <c r="K251" s="7" t="str">
        <f t="shared" si="2"/>
        <v/>
      </c>
      <c r="L251" s="13"/>
    </row>
    <row r="252">
      <c r="J252" s="7" t="str">
        <f t="shared" si="1"/>
        <v/>
      </c>
      <c r="K252" s="7" t="str">
        <f t="shared" si="2"/>
        <v/>
      </c>
      <c r="L252" s="13"/>
    </row>
    <row r="253">
      <c r="J253" s="7" t="str">
        <f t="shared" si="1"/>
        <v/>
      </c>
      <c r="K253" s="7" t="str">
        <f t="shared" si="2"/>
        <v/>
      </c>
      <c r="L253" s="13"/>
    </row>
    <row r="254">
      <c r="J254" s="7" t="str">
        <f t="shared" si="1"/>
        <v/>
      </c>
      <c r="K254" s="7" t="str">
        <f t="shared" si="2"/>
        <v/>
      </c>
      <c r="L254" s="13"/>
    </row>
    <row r="255">
      <c r="J255" s="7" t="str">
        <f t="shared" si="1"/>
        <v/>
      </c>
      <c r="K255" s="7" t="str">
        <f t="shared" si="2"/>
        <v/>
      </c>
      <c r="L255" s="13"/>
    </row>
    <row r="256">
      <c r="J256" s="7" t="str">
        <f t="shared" si="1"/>
        <v/>
      </c>
      <c r="K256" s="7" t="str">
        <f t="shared" si="2"/>
        <v/>
      </c>
      <c r="L256" s="13"/>
    </row>
    <row r="257">
      <c r="J257" s="7" t="str">
        <f t="shared" si="1"/>
        <v/>
      </c>
      <c r="K257" s="7" t="str">
        <f t="shared" si="2"/>
        <v/>
      </c>
      <c r="L257" s="13"/>
    </row>
    <row r="258">
      <c r="J258" s="7" t="str">
        <f t="shared" si="1"/>
        <v/>
      </c>
      <c r="K258" s="7" t="str">
        <f t="shared" si="2"/>
        <v/>
      </c>
      <c r="L258" s="13"/>
    </row>
    <row r="259">
      <c r="J259" s="7" t="str">
        <f t="shared" si="1"/>
        <v/>
      </c>
      <c r="K259" s="7" t="str">
        <f t="shared" si="2"/>
        <v/>
      </c>
      <c r="L259" s="13"/>
    </row>
    <row r="260">
      <c r="J260" s="7" t="str">
        <f t="shared" si="1"/>
        <v/>
      </c>
      <c r="K260" s="7" t="str">
        <f t="shared" si="2"/>
        <v/>
      </c>
      <c r="L260" s="13"/>
    </row>
    <row r="261">
      <c r="J261" s="7" t="str">
        <f t="shared" si="1"/>
        <v/>
      </c>
      <c r="K261" s="7" t="str">
        <f t="shared" si="2"/>
        <v/>
      </c>
      <c r="L261" s="13"/>
    </row>
    <row r="262">
      <c r="J262" s="7" t="str">
        <f t="shared" si="1"/>
        <v/>
      </c>
      <c r="K262" s="7" t="str">
        <f t="shared" si="2"/>
        <v/>
      </c>
      <c r="L262" s="13"/>
    </row>
    <row r="263">
      <c r="J263" s="7" t="str">
        <f t="shared" si="1"/>
        <v/>
      </c>
      <c r="K263" s="7" t="str">
        <f t="shared" si="2"/>
        <v/>
      </c>
      <c r="L263" s="13"/>
    </row>
    <row r="264">
      <c r="J264" s="7" t="str">
        <f t="shared" si="1"/>
        <v/>
      </c>
      <c r="K264" s="7" t="str">
        <f t="shared" si="2"/>
        <v/>
      </c>
      <c r="L264" s="13"/>
    </row>
    <row r="265">
      <c r="J265" s="7" t="str">
        <f t="shared" si="1"/>
        <v/>
      </c>
      <c r="K265" s="7" t="str">
        <f t="shared" si="2"/>
        <v/>
      </c>
      <c r="L265" s="13"/>
    </row>
    <row r="266">
      <c r="J266" s="7" t="str">
        <f t="shared" si="1"/>
        <v/>
      </c>
      <c r="K266" s="7" t="str">
        <f t="shared" si="2"/>
        <v/>
      </c>
      <c r="L266" s="13"/>
    </row>
    <row r="267">
      <c r="J267" s="7" t="str">
        <f t="shared" si="1"/>
        <v/>
      </c>
      <c r="K267" s="7" t="str">
        <f t="shared" si="2"/>
        <v/>
      </c>
      <c r="L267" s="13"/>
    </row>
    <row r="268">
      <c r="J268" s="7" t="str">
        <f t="shared" si="1"/>
        <v/>
      </c>
      <c r="K268" s="7" t="str">
        <f t="shared" si="2"/>
        <v/>
      </c>
      <c r="L268" s="13"/>
    </row>
    <row r="269">
      <c r="J269" s="7" t="str">
        <f t="shared" si="1"/>
        <v/>
      </c>
      <c r="K269" s="7" t="str">
        <f t="shared" si="2"/>
        <v/>
      </c>
      <c r="L269" s="13"/>
    </row>
    <row r="270">
      <c r="J270" s="7" t="str">
        <f t="shared" si="1"/>
        <v/>
      </c>
      <c r="K270" s="7" t="str">
        <f t="shared" si="2"/>
        <v/>
      </c>
      <c r="L270" s="13"/>
    </row>
    <row r="271">
      <c r="J271" s="7" t="str">
        <f t="shared" si="1"/>
        <v/>
      </c>
      <c r="K271" s="7" t="str">
        <f t="shared" si="2"/>
        <v/>
      </c>
      <c r="L271" s="13"/>
    </row>
    <row r="272">
      <c r="J272" s="7" t="str">
        <f t="shared" si="1"/>
        <v/>
      </c>
      <c r="K272" s="7" t="str">
        <f t="shared" si="2"/>
        <v/>
      </c>
      <c r="L272" s="13"/>
    </row>
    <row r="273">
      <c r="J273" s="7" t="str">
        <f t="shared" si="1"/>
        <v/>
      </c>
      <c r="K273" s="7" t="str">
        <f t="shared" si="2"/>
        <v/>
      </c>
      <c r="L273" s="13"/>
    </row>
    <row r="274">
      <c r="J274" s="7" t="str">
        <f t="shared" si="1"/>
        <v/>
      </c>
      <c r="K274" s="7" t="str">
        <f t="shared" si="2"/>
        <v/>
      </c>
      <c r="L274" s="13"/>
    </row>
    <row r="275">
      <c r="J275" s="7" t="str">
        <f t="shared" si="1"/>
        <v/>
      </c>
      <c r="K275" s="7" t="str">
        <f t="shared" si="2"/>
        <v/>
      </c>
      <c r="L275" s="13"/>
    </row>
    <row r="276">
      <c r="J276" s="7" t="str">
        <f t="shared" si="1"/>
        <v/>
      </c>
      <c r="K276" s="7" t="str">
        <f t="shared" si="2"/>
        <v/>
      </c>
      <c r="L276" s="13"/>
    </row>
    <row r="277">
      <c r="J277" s="7" t="str">
        <f t="shared" si="1"/>
        <v/>
      </c>
      <c r="K277" s="7" t="str">
        <f t="shared" si="2"/>
        <v/>
      </c>
      <c r="L277" s="13"/>
    </row>
    <row r="278">
      <c r="J278" s="7" t="str">
        <f t="shared" si="1"/>
        <v/>
      </c>
      <c r="K278" s="7" t="str">
        <f t="shared" si="2"/>
        <v/>
      </c>
      <c r="L278" s="13"/>
    </row>
    <row r="279">
      <c r="J279" s="7" t="str">
        <f t="shared" si="1"/>
        <v/>
      </c>
      <c r="K279" s="7" t="str">
        <f t="shared" si="2"/>
        <v/>
      </c>
      <c r="L279" s="13"/>
    </row>
    <row r="280">
      <c r="J280" s="7" t="str">
        <f t="shared" si="1"/>
        <v/>
      </c>
      <c r="K280" s="7" t="str">
        <f t="shared" si="2"/>
        <v/>
      </c>
      <c r="L280" s="13"/>
    </row>
    <row r="281">
      <c r="J281" s="7" t="str">
        <f t="shared" si="1"/>
        <v/>
      </c>
      <c r="K281" s="7" t="str">
        <f t="shared" si="2"/>
        <v/>
      </c>
      <c r="L281" s="13"/>
    </row>
    <row r="282">
      <c r="J282" s="7" t="str">
        <f t="shared" si="1"/>
        <v/>
      </c>
      <c r="K282" s="7" t="str">
        <f t="shared" si="2"/>
        <v/>
      </c>
      <c r="L282" s="13"/>
    </row>
    <row r="283">
      <c r="J283" s="7" t="str">
        <f t="shared" si="1"/>
        <v/>
      </c>
      <c r="K283" s="7" t="str">
        <f t="shared" si="2"/>
        <v/>
      </c>
      <c r="L283" s="13"/>
    </row>
    <row r="284">
      <c r="J284" s="7" t="str">
        <f t="shared" si="1"/>
        <v/>
      </c>
      <c r="K284" s="7" t="str">
        <f t="shared" si="2"/>
        <v/>
      </c>
      <c r="L284" s="13"/>
    </row>
    <row r="285">
      <c r="J285" s="7" t="str">
        <f t="shared" si="1"/>
        <v/>
      </c>
      <c r="K285" s="7" t="str">
        <f t="shared" si="2"/>
        <v/>
      </c>
      <c r="L285" s="13"/>
    </row>
    <row r="286">
      <c r="J286" s="7" t="str">
        <f t="shared" si="1"/>
        <v/>
      </c>
      <c r="K286" s="7" t="str">
        <f t="shared" si="2"/>
        <v/>
      </c>
      <c r="L286" s="13"/>
    </row>
    <row r="287">
      <c r="J287" s="7" t="str">
        <f t="shared" si="1"/>
        <v/>
      </c>
      <c r="K287" s="7" t="str">
        <f t="shared" si="2"/>
        <v/>
      </c>
      <c r="L287" s="13"/>
    </row>
    <row r="288">
      <c r="J288" s="7" t="str">
        <f t="shared" si="1"/>
        <v/>
      </c>
      <c r="K288" s="7" t="str">
        <f t="shared" si="2"/>
        <v/>
      </c>
      <c r="L288" s="13"/>
    </row>
    <row r="289">
      <c r="J289" s="7" t="str">
        <f t="shared" si="1"/>
        <v/>
      </c>
      <c r="K289" s="7" t="str">
        <f t="shared" si="2"/>
        <v/>
      </c>
      <c r="L289" s="13"/>
    </row>
    <row r="290">
      <c r="J290" s="7" t="str">
        <f t="shared" si="1"/>
        <v/>
      </c>
      <c r="K290" s="7" t="str">
        <f t="shared" si="2"/>
        <v/>
      </c>
      <c r="L290" s="13"/>
    </row>
    <row r="291">
      <c r="J291" s="7" t="str">
        <f t="shared" si="1"/>
        <v/>
      </c>
      <c r="K291" s="7" t="str">
        <f t="shared" si="2"/>
        <v/>
      </c>
      <c r="L291" s="13"/>
    </row>
    <row r="292">
      <c r="J292" s="7" t="str">
        <f t="shared" si="1"/>
        <v/>
      </c>
      <c r="K292" s="7" t="str">
        <f t="shared" si="2"/>
        <v/>
      </c>
      <c r="L292" s="13"/>
    </row>
    <row r="293">
      <c r="J293" s="7" t="str">
        <f t="shared" si="1"/>
        <v/>
      </c>
      <c r="K293" s="7" t="str">
        <f t="shared" si="2"/>
        <v/>
      </c>
      <c r="L293" s="13"/>
    </row>
    <row r="294">
      <c r="J294" s="7" t="str">
        <f t="shared" si="1"/>
        <v/>
      </c>
      <c r="K294" s="7" t="str">
        <f t="shared" si="2"/>
        <v/>
      </c>
      <c r="L294" s="13"/>
    </row>
    <row r="295">
      <c r="J295" s="7" t="str">
        <f t="shared" si="1"/>
        <v/>
      </c>
      <c r="K295" s="7" t="str">
        <f t="shared" si="2"/>
        <v/>
      </c>
      <c r="L295" s="13"/>
    </row>
    <row r="296">
      <c r="J296" s="7" t="str">
        <f t="shared" si="1"/>
        <v/>
      </c>
      <c r="K296" s="7" t="str">
        <f t="shared" si="2"/>
        <v/>
      </c>
      <c r="L296" s="13"/>
    </row>
    <row r="297">
      <c r="J297" s="7" t="str">
        <f t="shared" si="1"/>
        <v/>
      </c>
      <c r="K297" s="7" t="str">
        <f t="shared" si="2"/>
        <v/>
      </c>
      <c r="L297" s="13"/>
    </row>
    <row r="298">
      <c r="J298" s="7" t="str">
        <f t="shared" si="1"/>
        <v/>
      </c>
      <c r="K298" s="7" t="str">
        <f t="shared" si="2"/>
        <v/>
      </c>
      <c r="L298" s="13"/>
    </row>
    <row r="299">
      <c r="J299" s="7" t="str">
        <f t="shared" si="1"/>
        <v/>
      </c>
      <c r="K299" s="7" t="str">
        <f t="shared" si="2"/>
        <v/>
      </c>
      <c r="L299" s="13"/>
    </row>
    <row r="300">
      <c r="J300" s="7" t="str">
        <f t="shared" si="1"/>
        <v/>
      </c>
      <c r="K300" s="7" t="str">
        <f t="shared" si="2"/>
        <v/>
      </c>
      <c r="L300" s="13"/>
    </row>
    <row r="301">
      <c r="J301" s="7" t="str">
        <f t="shared" si="1"/>
        <v/>
      </c>
      <c r="K301" s="7" t="str">
        <f t="shared" si="2"/>
        <v/>
      </c>
      <c r="L301" s="13"/>
    </row>
    <row r="302">
      <c r="J302" s="7" t="str">
        <f t="shared" si="1"/>
        <v/>
      </c>
      <c r="K302" s="7" t="str">
        <f t="shared" si="2"/>
        <v/>
      </c>
      <c r="L302" s="13"/>
    </row>
    <row r="303">
      <c r="J303" s="7" t="str">
        <f t="shared" si="1"/>
        <v/>
      </c>
      <c r="K303" s="7" t="str">
        <f t="shared" si="2"/>
        <v/>
      </c>
      <c r="L303" s="13"/>
    </row>
    <row r="304">
      <c r="J304" s="7" t="str">
        <f t="shared" si="1"/>
        <v/>
      </c>
      <c r="K304" s="7" t="str">
        <f t="shared" si="2"/>
        <v/>
      </c>
      <c r="L304" s="13"/>
    </row>
    <row r="305">
      <c r="J305" s="7" t="str">
        <f t="shared" si="1"/>
        <v/>
      </c>
      <c r="K305" s="7" t="str">
        <f t="shared" si="2"/>
        <v/>
      </c>
      <c r="L305" s="13"/>
    </row>
    <row r="306">
      <c r="J306" s="7" t="str">
        <f t="shared" si="1"/>
        <v/>
      </c>
      <c r="K306" s="7" t="str">
        <f t="shared" si="2"/>
        <v/>
      </c>
      <c r="L306" s="13"/>
    </row>
    <row r="307">
      <c r="J307" s="7" t="str">
        <f t="shared" si="1"/>
        <v/>
      </c>
      <c r="K307" s="7" t="str">
        <f t="shared" si="2"/>
        <v/>
      </c>
      <c r="L307" s="13"/>
    </row>
    <row r="308">
      <c r="J308" s="7" t="str">
        <f t="shared" si="1"/>
        <v/>
      </c>
      <c r="K308" s="7" t="str">
        <f t="shared" si="2"/>
        <v/>
      </c>
      <c r="L308" s="13"/>
    </row>
    <row r="309">
      <c r="J309" s="7" t="str">
        <f t="shared" si="1"/>
        <v/>
      </c>
      <c r="K309" s="7" t="str">
        <f t="shared" si="2"/>
        <v/>
      </c>
      <c r="L309" s="13"/>
    </row>
    <row r="310">
      <c r="J310" s="7" t="str">
        <f t="shared" si="1"/>
        <v/>
      </c>
      <c r="K310" s="7" t="str">
        <f t="shared" si="2"/>
        <v/>
      </c>
      <c r="L310" s="13"/>
    </row>
    <row r="311">
      <c r="J311" s="7" t="str">
        <f t="shared" si="1"/>
        <v/>
      </c>
      <c r="K311" s="7" t="str">
        <f t="shared" si="2"/>
        <v/>
      </c>
      <c r="L311" s="13"/>
    </row>
    <row r="312">
      <c r="J312" s="7" t="str">
        <f t="shared" si="1"/>
        <v/>
      </c>
      <c r="K312" s="7" t="str">
        <f t="shared" si="2"/>
        <v/>
      </c>
      <c r="L312" s="13"/>
    </row>
    <row r="313">
      <c r="J313" s="7" t="str">
        <f t="shared" si="1"/>
        <v/>
      </c>
      <c r="K313" s="7" t="str">
        <f t="shared" si="2"/>
        <v/>
      </c>
      <c r="L313" s="13"/>
    </row>
    <row r="314">
      <c r="J314" s="7" t="str">
        <f t="shared" si="1"/>
        <v/>
      </c>
      <c r="K314" s="7" t="str">
        <f t="shared" si="2"/>
        <v/>
      </c>
      <c r="L314" s="13"/>
    </row>
    <row r="315">
      <c r="J315" s="7" t="str">
        <f t="shared" si="1"/>
        <v/>
      </c>
      <c r="K315" s="7" t="str">
        <f t="shared" si="2"/>
        <v/>
      </c>
      <c r="L315" s="13"/>
    </row>
    <row r="316">
      <c r="J316" s="7" t="str">
        <f t="shared" si="1"/>
        <v/>
      </c>
      <c r="K316" s="7" t="str">
        <f t="shared" si="2"/>
        <v/>
      </c>
      <c r="L316" s="13"/>
    </row>
    <row r="317">
      <c r="J317" s="7" t="str">
        <f t="shared" si="1"/>
        <v/>
      </c>
      <c r="K317" s="7" t="str">
        <f t="shared" si="2"/>
        <v/>
      </c>
      <c r="L317" s="13"/>
    </row>
    <row r="318">
      <c r="J318" s="7" t="str">
        <f t="shared" si="1"/>
        <v/>
      </c>
      <c r="K318" s="7" t="str">
        <f t="shared" si="2"/>
        <v/>
      </c>
      <c r="L318" s="13"/>
    </row>
    <row r="319">
      <c r="J319" s="7" t="str">
        <f t="shared" si="1"/>
        <v/>
      </c>
      <c r="K319" s="7" t="str">
        <f t="shared" si="2"/>
        <v/>
      </c>
      <c r="L319" s="13"/>
    </row>
    <row r="320">
      <c r="J320" s="7" t="str">
        <f t="shared" si="1"/>
        <v/>
      </c>
      <c r="K320" s="7" t="str">
        <f t="shared" si="2"/>
        <v/>
      </c>
      <c r="L320" s="13"/>
    </row>
    <row r="321">
      <c r="J321" s="7" t="str">
        <f t="shared" si="1"/>
        <v/>
      </c>
      <c r="K321" s="7" t="str">
        <f t="shared" si="2"/>
        <v/>
      </c>
      <c r="L321" s="13"/>
    </row>
    <row r="322">
      <c r="J322" s="7" t="str">
        <f t="shared" si="1"/>
        <v/>
      </c>
      <c r="K322" s="7" t="str">
        <f t="shared" si="2"/>
        <v/>
      </c>
      <c r="L322" s="13"/>
    </row>
    <row r="323">
      <c r="J323" s="7" t="str">
        <f t="shared" si="1"/>
        <v/>
      </c>
      <c r="K323" s="7" t="str">
        <f t="shared" si="2"/>
        <v/>
      </c>
      <c r="L323" s="13"/>
    </row>
    <row r="324">
      <c r="J324" s="7" t="str">
        <f t="shared" si="1"/>
        <v/>
      </c>
      <c r="K324" s="7" t="str">
        <f t="shared" si="2"/>
        <v/>
      </c>
      <c r="L324" s="13"/>
    </row>
    <row r="325">
      <c r="J325" s="7" t="str">
        <f t="shared" si="1"/>
        <v/>
      </c>
      <c r="K325" s="7" t="str">
        <f t="shared" si="2"/>
        <v/>
      </c>
      <c r="L325" s="13"/>
    </row>
    <row r="326">
      <c r="J326" s="7" t="str">
        <f t="shared" si="1"/>
        <v/>
      </c>
      <c r="K326" s="7" t="str">
        <f t="shared" si="2"/>
        <v/>
      </c>
      <c r="L326" s="13"/>
    </row>
    <row r="327">
      <c r="J327" s="7" t="str">
        <f t="shared" si="1"/>
        <v/>
      </c>
      <c r="K327" s="7" t="str">
        <f t="shared" si="2"/>
        <v/>
      </c>
      <c r="L327" s="13"/>
    </row>
    <row r="328">
      <c r="J328" s="7" t="str">
        <f t="shared" si="1"/>
        <v/>
      </c>
      <c r="K328" s="7" t="str">
        <f t="shared" si="2"/>
        <v/>
      </c>
      <c r="L328" s="13"/>
    </row>
    <row r="329">
      <c r="J329" s="7" t="str">
        <f t="shared" si="1"/>
        <v/>
      </c>
      <c r="K329" s="7" t="str">
        <f t="shared" si="2"/>
        <v/>
      </c>
      <c r="L329" s="13"/>
    </row>
    <row r="330">
      <c r="J330" s="7" t="str">
        <f t="shared" si="1"/>
        <v/>
      </c>
      <c r="K330" s="7" t="str">
        <f t="shared" si="2"/>
        <v/>
      </c>
      <c r="L330" s="13"/>
    </row>
    <row r="331">
      <c r="J331" s="7" t="str">
        <f t="shared" si="1"/>
        <v/>
      </c>
      <c r="K331" s="7" t="str">
        <f t="shared" si="2"/>
        <v/>
      </c>
      <c r="L331" s="13"/>
    </row>
    <row r="332">
      <c r="J332" s="7" t="str">
        <f t="shared" si="1"/>
        <v/>
      </c>
      <c r="K332" s="7" t="str">
        <f t="shared" si="2"/>
        <v/>
      </c>
      <c r="L332" s="13"/>
    </row>
    <row r="333">
      <c r="J333" s="7" t="str">
        <f t="shared" si="1"/>
        <v/>
      </c>
      <c r="K333" s="7" t="str">
        <f t="shared" si="2"/>
        <v/>
      </c>
      <c r="L333" s="13"/>
    </row>
    <row r="334">
      <c r="J334" s="7" t="str">
        <f t="shared" si="1"/>
        <v/>
      </c>
      <c r="K334" s="7" t="str">
        <f t="shared" si="2"/>
        <v/>
      </c>
      <c r="L334" s="13"/>
    </row>
    <row r="335">
      <c r="J335" s="7" t="str">
        <f t="shared" si="1"/>
        <v/>
      </c>
      <c r="K335" s="7" t="str">
        <f t="shared" si="2"/>
        <v/>
      </c>
      <c r="L335" s="13"/>
    </row>
    <row r="336">
      <c r="J336" s="7" t="str">
        <f t="shared" si="1"/>
        <v/>
      </c>
      <c r="K336" s="7" t="str">
        <f t="shared" si="2"/>
        <v/>
      </c>
      <c r="L336" s="13"/>
    </row>
    <row r="337">
      <c r="J337" s="7" t="str">
        <f t="shared" si="1"/>
        <v/>
      </c>
      <c r="K337" s="7" t="str">
        <f t="shared" si="2"/>
        <v/>
      </c>
      <c r="L337" s="13"/>
    </row>
    <row r="338">
      <c r="J338" s="7" t="str">
        <f t="shared" si="1"/>
        <v/>
      </c>
      <c r="K338" s="7" t="str">
        <f t="shared" si="2"/>
        <v/>
      </c>
      <c r="L338" s="13"/>
    </row>
    <row r="339">
      <c r="J339" s="7" t="str">
        <f t="shared" si="1"/>
        <v/>
      </c>
      <c r="K339" s="7" t="str">
        <f t="shared" si="2"/>
        <v/>
      </c>
      <c r="L339" s="13"/>
    </row>
    <row r="340">
      <c r="J340" s="7" t="str">
        <f t="shared" si="1"/>
        <v/>
      </c>
      <c r="K340" s="7" t="str">
        <f t="shared" si="2"/>
        <v/>
      </c>
      <c r="L340" s="13"/>
    </row>
    <row r="341">
      <c r="J341" s="7" t="str">
        <f t="shared" si="1"/>
        <v/>
      </c>
      <c r="K341" s="7" t="str">
        <f t="shared" si="2"/>
        <v/>
      </c>
      <c r="L341" s="13"/>
    </row>
    <row r="342">
      <c r="J342" s="7" t="str">
        <f t="shared" si="1"/>
        <v/>
      </c>
      <c r="K342" s="7" t="str">
        <f t="shared" si="2"/>
        <v/>
      </c>
      <c r="L342" s="13"/>
    </row>
    <row r="343">
      <c r="J343" s="7" t="str">
        <f t="shared" si="1"/>
        <v/>
      </c>
      <c r="K343" s="7" t="str">
        <f t="shared" si="2"/>
        <v/>
      </c>
      <c r="L343" s="13"/>
    </row>
    <row r="344">
      <c r="J344" s="7" t="str">
        <f t="shared" si="1"/>
        <v/>
      </c>
      <c r="K344" s="7" t="str">
        <f t="shared" si="2"/>
        <v/>
      </c>
      <c r="L344" s="13"/>
    </row>
    <row r="345">
      <c r="J345" s="7" t="str">
        <f t="shared" si="1"/>
        <v/>
      </c>
      <c r="K345" s="7" t="str">
        <f t="shared" si="2"/>
        <v/>
      </c>
      <c r="L345" s="13"/>
    </row>
    <row r="346">
      <c r="J346" s="7" t="str">
        <f t="shared" si="1"/>
        <v/>
      </c>
      <c r="K346" s="7" t="str">
        <f t="shared" si="2"/>
        <v/>
      </c>
      <c r="L346" s="13"/>
    </row>
    <row r="347">
      <c r="J347" s="7" t="str">
        <f t="shared" si="1"/>
        <v/>
      </c>
      <c r="K347" s="7" t="str">
        <f t="shared" si="2"/>
        <v/>
      </c>
      <c r="L347" s="13"/>
    </row>
    <row r="348">
      <c r="J348" s="7" t="str">
        <f t="shared" si="1"/>
        <v/>
      </c>
      <c r="K348" s="7" t="str">
        <f t="shared" si="2"/>
        <v/>
      </c>
      <c r="L348" s="13"/>
    </row>
    <row r="349">
      <c r="J349" s="7" t="str">
        <f t="shared" si="1"/>
        <v/>
      </c>
      <c r="K349" s="7" t="str">
        <f t="shared" si="2"/>
        <v/>
      </c>
      <c r="L349" s="13"/>
    </row>
    <row r="350">
      <c r="J350" s="7" t="str">
        <f t="shared" si="1"/>
        <v/>
      </c>
      <c r="K350" s="7" t="str">
        <f t="shared" si="2"/>
        <v/>
      </c>
      <c r="L350" s="13"/>
    </row>
    <row r="351">
      <c r="J351" s="7" t="str">
        <f t="shared" si="1"/>
        <v/>
      </c>
      <c r="K351" s="7" t="str">
        <f t="shared" si="2"/>
        <v/>
      </c>
      <c r="L351" s="13"/>
    </row>
    <row r="352">
      <c r="J352" s="7" t="str">
        <f t="shared" si="1"/>
        <v/>
      </c>
      <c r="K352" s="7" t="str">
        <f t="shared" si="2"/>
        <v/>
      </c>
      <c r="L352" s="13"/>
    </row>
    <row r="353">
      <c r="J353" s="7" t="str">
        <f t="shared" si="1"/>
        <v/>
      </c>
      <c r="K353" s="7" t="str">
        <f t="shared" si="2"/>
        <v/>
      </c>
      <c r="L353" s="13"/>
    </row>
    <row r="354">
      <c r="J354" s="7" t="str">
        <f t="shared" si="1"/>
        <v/>
      </c>
      <c r="K354" s="7" t="str">
        <f t="shared" si="2"/>
        <v/>
      </c>
      <c r="L354" s="13"/>
    </row>
    <row r="355">
      <c r="J355" s="7" t="str">
        <f t="shared" si="1"/>
        <v/>
      </c>
      <c r="K355" s="7" t="str">
        <f t="shared" si="2"/>
        <v/>
      </c>
      <c r="L355" s="13"/>
    </row>
    <row r="356">
      <c r="J356" s="7" t="str">
        <f t="shared" si="1"/>
        <v/>
      </c>
      <c r="K356" s="7" t="str">
        <f t="shared" si="2"/>
        <v/>
      </c>
      <c r="L356" s="13"/>
    </row>
    <row r="357">
      <c r="J357" s="7" t="str">
        <f t="shared" si="1"/>
        <v/>
      </c>
      <c r="K357" s="7" t="str">
        <f t="shared" si="2"/>
        <v/>
      </c>
      <c r="L357" s="13"/>
    </row>
    <row r="358">
      <c r="J358" s="7" t="str">
        <f t="shared" si="1"/>
        <v/>
      </c>
      <c r="K358" s="7" t="str">
        <f t="shared" si="2"/>
        <v/>
      </c>
      <c r="L358" s="13"/>
    </row>
    <row r="359">
      <c r="J359" s="7" t="str">
        <f t="shared" si="1"/>
        <v/>
      </c>
      <c r="K359" s="7" t="str">
        <f t="shared" si="2"/>
        <v/>
      </c>
      <c r="L359" s="13"/>
    </row>
    <row r="360">
      <c r="J360" s="7" t="str">
        <f t="shared" si="1"/>
        <v/>
      </c>
      <c r="K360" s="7" t="str">
        <f t="shared" si="2"/>
        <v/>
      </c>
      <c r="L360" s="13"/>
    </row>
    <row r="361">
      <c r="J361" s="7" t="str">
        <f t="shared" si="1"/>
        <v/>
      </c>
      <c r="K361" s="7" t="str">
        <f t="shared" si="2"/>
        <v/>
      </c>
      <c r="L361" s="13"/>
    </row>
    <row r="362">
      <c r="J362" s="7" t="str">
        <f t="shared" si="1"/>
        <v/>
      </c>
      <c r="K362" s="7" t="str">
        <f t="shared" si="2"/>
        <v/>
      </c>
      <c r="L362" s="13"/>
    </row>
    <row r="363">
      <c r="J363" s="7" t="str">
        <f t="shared" si="1"/>
        <v/>
      </c>
      <c r="K363" s="7" t="str">
        <f t="shared" si="2"/>
        <v/>
      </c>
      <c r="L363" s="13"/>
    </row>
    <row r="364">
      <c r="J364" s="7" t="str">
        <f t="shared" si="1"/>
        <v/>
      </c>
      <c r="K364" s="7" t="str">
        <f t="shared" si="2"/>
        <v/>
      </c>
      <c r="L364" s="13"/>
    </row>
    <row r="365">
      <c r="J365" s="7" t="str">
        <f t="shared" si="1"/>
        <v/>
      </c>
      <c r="K365" s="7" t="str">
        <f t="shared" si="2"/>
        <v/>
      </c>
      <c r="L365" s="13"/>
    </row>
    <row r="366">
      <c r="J366" s="7" t="str">
        <f t="shared" si="1"/>
        <v/>
      </c>
      <c r="K366" s="7" t="str">
        <f t="shared" si="2"/>
        <v/>
      </c>
      <c r="L366" s="13"/>
    </row>
    <row r="367">
      <c r="J367" s="7" t="str">
        <f t="shared" si="1"/>
        <v/>
      </c>
      <c r="K367" s="7" t="str">
        <f t="shared" si="2"/>
        <v/>
      </c>
      <c r="L367" s="13"/>
    </row>
    <row r="368">
      <c r="J368" s="7" t="str">
        <f t="shared" si="1"/>
        <v/>
      </c>
      <c r="K368" s="7" t="str">
        <f t="shared" si="2"/>
        <v/>
      </c>
      <c r="L368" s="13"/>
    </row>
    <row r="369">
      <c r="J369" s="7" t="str">
        <f t="shared" si="1"/>
        <v/>
      </c>
      <c r="K369" s="7" t="str">
        <f t="shared" si="2"/>
        <v/>
      </c>
      <c r="L369" s="13"/>
    </row>
    <row r="370">
      <c r="J370" s="7" t="str">
        <f t="shared" si="1"/>
        <v/>
      </c>
      <c r="K370" s="7" t="str">
        <f t="shared" si="2"/>
        <v/>
      </c>
      <c r="L370" s="13"/>
    </row>
    <row r="371">
      <c r="J371" s="7" t="str">
        <f t="shared" si="1"/>
        <v/>
      </c>
      <c r="K371" s="7" t="str">
        <f t="shared" si="2"/>
        <v/>
      </c>
      <c r="L371" s="13"/>
    </row>
    <row r="372">
      <c r="J372" s="7" t="str">
        <f t="shared" si="1"/>
        <v/>
      </c>
      <c r="K372" s="7" t="str">
        <f t="shared" si="2"/>
        <v/>
      </c>
      <c r="L372" s="13"/>
    </row>
    <row r="373">
      <c r="J373" s="7" t="str">
        <f t="shared" si="1"/>
        <v/>
      </c>
      <c r="K373" s="7" t="str">
        <f t="shared" si="2"/>
        <v/>
      </c>
      <c r="L373" s="13"/>
    </row>
    <row r="374">
      <c r="J374" s="7" t="str">
        <f t="shared" si="1"/>
        <v/>
      </c>
      <c r="K374" s="7" t="str">
        <f t="shared" si="2"/>
        <v/>
      </c>
      <c r="L374" s="13"/>
    </row>
    <row r="375">
      <c r="J375" s="7" t="str">
        <f t="shared" si="1"/>
        <v/>
      </c>
      <c r="K375" s="7" t="str">
        <f t="shared" si="2"/>
        <v/>
      </c>
      <c r="L375" s="13"/>
    </row>
    <row r="376">
      <c r="J376" s="7" t="str">
        <f t="shared" si="1"/>
        <v/>
      </c>
      <c r="K376" s="7" t="str">
        <f t="shared" si="2"/>
        <v/>
      </c>
      <c r="L376" s="13"/>
    </row>
    <row r="377">
      <c r="J377" s="7" t="str">
        <f t="shared" si="1"/>
        <v/>
      </c>
      <c r="K377" s="7" t="str">
        <f t="shared" si="2"/>
        <v/>
      </c>
      <c r="L377" s="13"/>
    </row>
    <row r="378">
      <c r="J378" s="7" t="str">
        <f t="shared" si="1"/>
        <v/>
      </c>
      <c r="K378" s="7" t="str">
        <f t="shared" si="2"/>
        <v/>
      </c>
      <c r="L378" s="13"/>
    </row>
    <row r="379">
      <c r="J379" s="7" t="str">
        <f t="shared" si="1"/>
        <v/>
      </c>
      <c r="K379" s="7" t="str">
        <f t="shared" si="2"/>
        <v/>
      </c>
      <c r="L379" s="13"/>
    </row>
    <row r="380">
      <c r="J380" s="7" t="str">
        <f t="shared" si="1"/>
        <v/>
      </c>
      <c r="K380" s="7" t="str">
        <f t="shared" si="2"/>
        <v/>
      </c>
      <c r="L380" s="13"/>
    </row>
    <row r="381">
      <c r="J381" s="7" t="str">
        <f t="shared" si="1"/>
        <v/>
      </c>
      <c r="K381" s="7" t="str">
        <f t="shared" si="2"/>
        <v/>
      </c>
      <c r="L381" s="13"/>
    </row>
    <row r="382">
      <c r="J382" s="7" t="str">
        <f t="shared" si="1"/>
        <v/>
      </c>
      <c r="K382" s="7" t="str">
        <f t="shared" si="2"/>
        <v/>
      </c>
      <c r="L382" s="13"/>
    </row>
    <row r="383">
      <c r="J383" s="7" t="str">
        <f t="shared" si="1"/>
        <v/>
      </c>
      <c r="K383" s="7" t="str">
        <f t="shared" si="2"/>
        <v/>
      </c>
      <c r="L383" s="13"/>
    </row>
    <row r="384">
      <c r="J384" s="7" t="str">
        <f t="shared" si="1"/>
        <v/>
      </c>
      <c r="K384" s="7" t="str">
        <f t="shared" si="2"/>
        <v/>
      </c>
      <c r="L384" s="13"/>
    </row>
    <row r="385">
      <c r="J385" s="7" t="str">
        <f t="shared" si="1"/>
        <v/>
      </c>
      <c r="K385" s="7" t="str">
        <f t="shared" si="2"/>
        <v/>
      </c>
      <c r="L385" s="13"/>
    </row>
    <row r="386">
      <c r="J386" s="7" t="str">
        <f t="shared" si="1"/>
        <v/>
      </c>
      <c r="K386" s="7" t="str">
        <f t="shared" si="2"/>
        <v/>
      </c>
      <c r="L386" s="13"/>
    </row>
    <row r="387">
      <c r="J387" s="7" t="str">
        <f t="shared" si="1"/>
        <v/>
      </c>
      <c r="K387" s="7" t="str">
        <f t="shared" si="2"/>
        <v/>
      </c>
      <c r="L387" s="13"/>
    </row>
    <row r="388">
      <c r="J388" s="7" t="str">
        <f t="shared" si="1"/>
        <v/>
      </c>
      <c r="K388" s="7" t="str">
        <f t="shared" si="2"/>
        <v/>
      </c>
      <c r="L388" s="13"/>
    </row>
    <row r="389">
      <c r="J389" s="7" t="str">
        <f t="shared" si="1"/>
        <v/>
      </c>
      <c r="K389" s="7" t="str">
        <f t="shared" si="2"/>
        <v/>
      </c>
      <c r="L389" s="13"/>
    </row>
    <row r="390">
      <c r="J390" s="7" t="str">
        <f t="shared" si="1"/>
        <v/>
      </c>
      <c r="K390" s="7" t="str">
        <f t="shared" si="2"/>
        <v/>
      </c>
      <c r="L390" s="13"/>
    </row>
    <row r="391">
      <c r="J391" s="7" t="str">
        <f t="shared" si="1"/>
        <v/>
      </c>
      <c r="K391" s="7" t="str">
        <f t="shared" si="2"/>
        <v/>
      </c>
      <c r="L391" s="13"/>
    </row>
    <row r="392">
      <c r="J392" s="7" t="str">
        <f t="shared" si="1"/>
        <v/>
      </c>
      <c r="K392" s="7" t="str">
        <f t="shared" si="2"/>
        <v/>
      </c>
      <c r="L392" s="13"/>
    </row>
    <row r="393">
      <c r="J393" s="7" t="str">
        <f t="shared" si="1"/>
        <v/>
      </c>
      <c r="K393" s="7" t="str">
        <f t="shared" si="2"/>
        <v/>
      </c>
      <c r="L393" s="13"/>
    </row>
    <row r="394">
      <c r="J394" s="7" t="str">
        <f t="shared" si="1"/>
        <v/>
      </c>
      <c r="K394" s="7" t="str">
        <f t="shared" si="2"/>
        <v/>
      </c>
      <c r="L394" s="13"/>
    </row>
    <row r="395">
      <c r="J395" s="7" t="str">
        <f t="shared" si="1"/>
        <v/>
      </c>
      <c r="K395" s="7" t="str">
        <f t="shared" si="2"/>
        <v/>
      </c>
      <c r="L395" s="13"/>
    </row>
    <row r="396">
      <c r="J396" s="7" t="str">
        <f t="shared" si="1"/>
        <v/>
      </c>
      <c r="K396" s="7" t="str">
        <f t="shared" si="2"/>
        <v/>
      </c>
      <c r="L396" s="13"/>
    </row>
    <row r="397">
      <c r="J397" s="7" t="str">
        <f t="shared" si="1"/>
        <v/>
      </c>
      <c r="K397" s="7" t="str">
        <f t="shared" si="2"/>
        <v/>
      </c>
      <c r="L397" s="13"/>
    </row>
    <row r="398">
      <c r="J398" s="7" t="str">
        <f t="shared" si="1"/>
        <v/>
      </c>
      <c r="K398" s="7" t="str">
        <f t="shared" si="2"/>
        <v/>
      </c>
      <c r="L398" s="13"/>
    </row>
    <row r="399">
      <c r="J399" s="7" t="str">
        <f t="shared" si="1"/>
        <v/>
      </c>
      <c r="K399" s="7" t="str">
        <f t="shared" si="2"/>
        <v/>
      </c>
      <c r="L399" s="13"/>
    </row>
    <row r="400">
      <c r="J400" s="7" t="str">
        <f t="shared" si="1"/>
        <v/>
      </c>
      <c r="K400" s="7" t="str">
        <f t="shared" si="2"/>
        <v/>
      </c>
      <c r="L400" s="13"/>
    </row>
    <row r="401">
      <c r="J401" s="7" t="str">
        <f t="shared" si="1"/>
        <v/>
      </c>
      <c r="K401" s="7" t="str">
        <f t="shared" si="2"/>
        <v/>
      </c>
      <c r="L401" s="13"/>
    </row>
    <row r="402">
      <c r="J402" s="7" t="str">
        <f t="shared" si="1"/>
        <v/>
      </c>
      <c r="K402" s="7" t="str">
        <f t="shared" si="2"/>
        <v/>
      </c>
      <c r="L402" s="13"/>
    </row>
    <row r="403">
      <c r="J403" s="7" t="str">
        <f t="shared" si="1"/>
        <v/>
      </c>
      <c r="K403" s="7" t="str">
        <f t="shared" si="2"/>
        <v/>
      </c>
      <c r="L403" s="13"/>
    </row>
    <row r="404">
      <c r="J404" s="7" t="str">
        <f t="shared" si="1"/>
        <v/>
      </c>
      <c r="K404" s="7" t="str">
        <f t="shared" si="2"/>
        <v/>
      </c>
      <c r="L404" s="13"/>
    </row>
    <row r="405">
      <c r="J405" s="7" t="str">
        <f t="shared" si="1"/>
        <v/>
      </c>
      <c r="K405" s="7" t="str">
        <f t="shared" si="2"/>
        <v/>
      </c>
      <c r="L405" s="13"/>
    </row>
    <row r="406">
      <c r="J406" s="7" t="str">
        <f t="shared" si="1"/>
        <v/>
      </c>
      <c r="K406" s="7" t="str">
        <f t="shared" si="2"/>
        <v/>
      </c>
      <c r="L406" s="13"/>
    </row>
    <row r="407">
      <c r="J407" s="7" t="str">
        <f t="shared" si="1"/>
        <v/>
      </c>
      <c r="K407" s="7" t="str">
        <f t="shared" si="2"/>
        <v/>
      </c>
      <c r="L407" s="13"/>
    </row>
    <row r="408">
      <c r="J408" s="7" t="str">
        <f t="shared" si="1"/>
        <v/>
      </c>
      <c r="K408" s="7" t="str">
        <f t="shared" si="2"/>
        <v/>
      </c>
      <c r="L408" s="13"/>
    </row>
    <row r="409">
      <c r="J409" s="7" t="str">
        <f t="shared" si="1"/>
        <v/>
      </c>
      <c r="K409" s="7" t="str">
        <f t="shared" si="2"/>
        <v/>
      </c>
      <c r="L409" s="13"/>
    </row>
    <row r="410">
      <c r="J410" s="7" t="str">
        <f t="shared" si="1"/>
        <v/>
      </c>
      <c r="K410" s="7" t="str">
        <f t="shared" si="2"/>
        <v/>
      </c>
      <c r="L410" s="13"/>
    </row>
    <row r="411">
      <c r="J411" s="7" t="str">
        <f t="shared" si="1"/>
        <v/>
      </c>
      <c r="K411" s="7" t="str">
        <f t="shared" si="2"/>
        <v/>
      </c>
      <c r="L411" s="13"/>
    </row>
    <row r="412">
      <c r="J412" s="7" t="str">
        <f t="shared" si="1"/>
        <v/>
      </c>
      <c r="K412" s="7" t="str">
        <f t="shared" si="2"/>
        <v/>
      </c>
      <c r="L412" s="13"/>
    </row>
    <row r="413">
      <c r="J413" s="7" t="str">
        <f t="shared" si="1"/>
        <v/>
      </c>
      <c r="K413" s="7" t="str">
        <f t="shared" si="2"/>
        <v/>
      </c>
      <c r="L413" s="13"/>
    </row>
    <row r="414">
      <c r="J414" s="7" t="str">
        <f t="shared" si="1"/>
        <v/>
      </c>
      <c r="K414" s="7" t="str">
        <f t="shared" si="2"/>
        <v/>
      </c>
      <c r="L414" s="13"/>
    </row>
    <row r="415">
      <c r="J415" s="7" t="str">
        <f t="shared" si="1"/>
        <v/>
      </c>
      <c r="K415" s="7" t="str">
        <f t="shared" si="2"/>
        <v/>
      </c>
      <c r="L415" s="13"/>
    </row>
    <row r="416">
      <c r="J416" s="7" t="str">
        <f t="shared" si="1"/>
        <v/>
      </c>
      <c r="K416" s="7" t="str">
        <f t="shared" si="2"/>
        <v/>
      </c>
      <c r="L416" s="13"/>
    </row>
    <row r="417">
      <c r="J417" s="7" t="str">
        <f t="shared" si="1"/>
        <v/>
      </c>
      <c r="K417" s="7" t="str">
        <f t="shared" si="2"/>
        <v/>
      </c>
      <c r="L417" s="13"/>
    </row>
    <row r="418">
      <c r="J418" s="7" t="str">
        <f t="shared" si="1"/>
        <v/>
      </c>
      <c r="K418" s="7" t="str">
        <f t="shared" si="2"/>
        <v/>
      </c>
      <c r="L418" s="13"/>
    </row>
    <row r="419">
      <c r="J419" s="7" t="str">
        <f t="shared" si="1"/>
        <v/>
      </c>
      <c r="K419" s="7" t="str">
        <f t="shared" si="2"/>
        <v/>
      </c>
      <c r="L419" s="13"/>
    </row>
    <row r="420">
      <c r="J420" s="7" t="str">
        <f t="shared" si="1"/>
        <v/>
      </c>
      <c r="K420" s="7" t="str">
        <f t="shared" si="2"/>
        <v/>
      </c>
      <c r="L420" s="13"/>
    </row>
    <row r="421">
      <c r="J421" s="7" t="str">
        <f t="shared" si="1"/>
        <v/>
      </c>
      <c r="K421" s="7" t="str">
        <f t="shared" si="2"/>
        <v/>
      </c>
      <c r="L421" s="13"/>
    </row>
    <row r="422">
      <c r="J422" s="7" t="str">
        <f t="shared" si="1"/>
        <v/>
      </c>
      <c r="K422" s="7" t="str">
        <f t="shared" si="2"/>
        <v/>
      </c>
      <c r="L422" s="13"/>
    </row>
    <row r="423">
      <c r="J423" s="7" t="str">
        <f t="shared" si="1"/>
        <v/>
      </c>
      <c r="K423" s="7" t="str">
        <f t="shared" si="2"/>
        <v/>
      </c>
      <c r="L423" s="13"/>
    </row>
    <row r="424">
      <c r="J424" s="7" t="str">
        <f t="shared" si="1"/>
        <v/>
      </c>
      <c r="K424" s="7" t="str">
        <f t="shared" si="2"/>
        <v/>
      </c>
      <c r="L424" s="13"/>
    </row>
    <row r="425">
      <c r="J425" s="7" t="str">
        <f t="shared" si="1"/>
        <v/>
      </c>
      <c r="K425" s="7" t="str">
        <f t="shared" si="2"/>
        <v/>
      </c>
      <c r="L425" s="13"/>
    </row>
    <row r="426">
      <c r="J426" s="7" t="str">
        <f t="shared" si="1"/>
        <v/>
      </c>
      <c r="K426" s="7" t="str">
        <f t="shared" si="2"/>
        <v/>
      </c>
      <c r="L426" s="13"/>
    </row>
    <row r="427">
      <c r="J427" s="7" t="str">
        <f t="shared" si="1"/>
        <v/>
      </c>
      <c r="K427" s="7" t="str">
        <f t="shared" si="2"/>
        <v/>
      </c>
      <c r="L427" s="13"/>
    </row>
    <row r="428">
      <c r="J428" s="7" t="str">
        <f t="shared" si="1"/>
        <v/>
      </c>
      <c r="K428" s="7" t="str">
        <f t="shared" si="2"/>
        <v/>
      </c>
      <c r="L428" s="13"/>
    </row>
    <row r="429">
      <c r="J429" s="7" t="str">
        <f t="shared" si="1"/>
        <v/>
      </c>
      <c r="K429" s="7" t="str">
        <f t="shared" si="2"/>
        <v/>
      </c>
      <c r="L429" s="13"/>
    </row>
    <row r="430">
      <c r="J430" s="7" t="str">
        <f t="shared" si="1"/>
        <v/>
      </c>
      <c r="K430" s="7" t="str">
        <f t="shared" si="2"/>
        <v/>
      </c>
      <c r="L430" s="13"/>
    </row>
    <row r="431">
      <c r="J431" s="7" t="str">
        <f t="shared" si="1"/>
        <v/>
      </c>
      <c r="K431" s="7" t="str">
        <f t="shared" si="2"/>
        <v/>
      </c>
      <c r="L431" s="13"/>
    </row>
    <row r="432">
      <c r="J432" s="7" t="str">
        <f t="shared" si="1"/>
        <v/>
      </c>
      <c r="K432" s="7" t="str">
        <f t="shared" si="2"/>
        <v/>
      </c>
      <c r="L432" s="13"/>
    </row>
    <row r="433">
      <c r="J433" s="7" t="str">
        <f t="shared" si="1"/>
        <v/>
      </c>
      <c r="K433" s="7" t="str">
        <f t="shared" si="2"/>
        <v/>
      </c>
      <c r="L433" s="13"/>
    </row>
    <row r="434">
      <c r="J434" s="7" t="str">
        <f t="shared" si="1"/>
        <v/>
      </c>
      <c r="K434" s="7" t="str">
        <f t="shared" si="2"/>
        <v/>
      </c>
      <c r="L434" s="13"/>
    </row>
    <row r="435">
      <c r="J435" s="7" t="str">
        <f t="shared" si="1"/>
        <v/>
      </c>
      <c r="K435" s="7" t="str">
        <f t="shared" si="2"/>
        <v/>
      </c>
      <c r="L435" s="13"/>
    </row>
    <row r="436">
      <c r="J436" s="7" t="str">
        <f t="shared" si="1"/>
        <v/>
      </c>
      <c r="K436" s="7" t="str">
        <f t="shared" si="2"/>
        <v/>
      </c>
      <c r="L436" s="13"/>
    </row>
    <row r="437">
      <c r="J437" s="7" t="str">
        <f t="shared" si="1"/>
        <v/>
      </c>
      <c r="K437" s="7" t="str">
        <f t="shared" si="2"/>
        <v/>
      </c>
      <c r="L437" s="13"/>
    </row>
    <row r="438">
      <c r="J438" s="7" t="str">
        <f t="shared" si="1"/>
        <v/>
      </c>
      <c r="K438" s="7" t="str">
        <f t="shared" si="2"/>
        <v/>
      </c>
      <c r="L438" s="13"/>
    </row>
    <row r="439">
      <c r="J439" s="7" t="str">
        <f t="shared" si="1"/>
        <v/>
      </c>
      <c r="K439" s="7" t="str">
        <f t="shared" si="2"/>
        <v/>
      </c>
      <c r="L439" s="13"/>
    </row>
    <row r="440">
      <c r="J440" s="7" t="str">
        <f t="shared" si="1"/>
        <v/>
      </c>
      <c r="K440" s="7" t="str">
        <f t="shared" si="2"/>
        <v/>
      </c>
      <c r="L440" s="13"/>
    </row>
    <row r="441">
      <c r="J441" s="7" t="str">
        <f t="shared" si="1"/>
        <v/>
      </c>
      <c r="K441" s="7" t="str">
        <f t="shared" si="2"/>
        <v/>
      </c>
      <c r="L441" s="13"/>
    </row>
    <row r="442">
      <c r="J442" s="7" t="str">
        <f t="shared" si="1"/>
        <v/>
      </c>
      <c r="K442" s="7" t="str">
        <f t="shared" si="2"/>
        <v/>
      </c>
      <c r="L442" s="13"/>
    </row>
    <row r="443">
      <c r="J443" s="7" t="str">
        <f t="shared" si="1"/>
        <v/>
      </c>
      <c r="K443" s="7" t="str">
        <f t="shared" si="2"/>
        <v/>
      </c>
      <c r="L443" s="13"/>
    </row>
    <row r="444">
      <c r="J444" s="7" t="str">
        <f t="shared" si="1"/>
        <v/>
      </c>
      <c r="K444" s="7" t="str">
        <f t="shared" si="2"/>
        <v/>
      </c>
      <c r="L444" s="13"/>
    </row>
    <row r="445">
      <c r="J445" s="7" t="str">
        <f t="shared" si="1"/>
        <v/>
      </c>
      <c r="K445" s="7" t="str">
        <f t="shared" si="2"/>
        <v/>
      </c>
      <c r="L445" s="13"/>
    </row>
    <row r="446">
      <c r="J446" s="7" t="str">
        <f t="shared" si="1"/>
        <v/>
      </c>
      <c r="K446" s="7" t="str">
        <f t="shared" si="2"/>
        <v/>
      </c>
      <c r="L446" s="13"/>
    </row>
    <row r="447">
      <c r="J447" s="7" t="str">
        <f t="shared" si="1"/>
        <v/>
      </c>
      <c r="K447" s="7" t="str">
        <f t="shared" si="2"/>
        <v/>
      </c>
      <c r="L447" s="13"/>
    </row>
    <row r="448">
      <c r="J448" s="7" t="str">
        <f t="shared" si="1"/>
        <v/>
      </c>
      <c r="K448" s="7" t="str">
        <f t="shared" si="2"/>
        <v/>
      </c>
      <c r="L448" s="13"/>
    </row>
    <row r="449">
      <c r="J449" s="7" t="str">
        <f t="shared" si="1"/>
        <v/>
      </c>
      <c r="K449" s="7" t="str">
        <f t="shared" si="2"/>
        <v/>
      </c>
      <c r="L449" s="13"/>
    </row>
    <row r="450">
      <c r="J450" s="7" t="str">
        <f t="shared" si="1"/>
        <v/>
      </c>
      <c r="K450" s="7" t="str">
        <f t="shared" si="2"/>
        <v/>
      </c>
      <c r="L450" s="13"/>
    </row>
    <row r="451">
      <c r="J451" s="7" t="str">
        <f t="shared" si="1"/>
        <v/>
      </c>
      <c r="K451" s="7" t="str">
        <f t="shared" si="2"/>
        <v/>
      </c>
      <c r="L451" s="13"/>
    </row>
    <row r="452">
      <c r="J452" s="7" t="str">
        <f t="shared" si="1"/>
        <v/>
      </c>
      <c r="K452" s="7" t="str">
        <f t="shared" si="2"/>
        <v/>
      </c>
      <c r="L452" s="13"/>
    </row>
    <row r="453">
      <c r="J453" s="7" t="str">
        <f t="shared" si="1"/>
        <v/>
      </c>
      <c r="K453" s="7" t="str">
        <f t="shared" si="2"/>
        <v/>
      </c>
      <c r="L453" s="13"/>
    </row>
    <row r="454">
      <c r="J454" s="7" t="str">
        <f t="shared" si="1"/>
        <v/>
      </c>
      <c r="K454" s="7" t="str">
        <f t="shared" si="2"/>
        <v/>
      </c>
      <c r="L454" s="13"/>
    </row>
    <row r="455">
      <c r="J455" s="7" t="str">
        <f t="shared" si="1"/>
        <v/>
      </c>
      <c r="K455" s="7" t="str">
        <f t="shared" si="2"/>
        <v/>
      </c>
      <c r="L455" s="13"/>
    </row>
    <row r="456">
      <c r="J456" s="7" t="str">
        <f t="shared" si="1"/>
        <v/>
      </c>
      <c r="K456" s="7" t="str">
        <f t="shared" si="2"/>
        <v/>
      </c>
      <c r="L456" s="13"/>
    </row>
    <row r="457">
      <c r="J457" s="7" t="str">
        <f t="shared" si="1"/>
        <v/>
      </c>
      <c r="K457" s="7" t="str">
        <f t="shared" si="2"/>
        <v/>
      </c>
      <c r="L457" s="13"/>
    </row>
    <row r="458">
      <c r="J458" s="7" t="str">
        <f t="shared" si="1"/>
        <v/>
      </c>
      <c r="K458" s="7" t="str">
        <f t="shared" si="2"/>
        <v/>
      </c>
      <c r="L458" s="13"/>
    </row>
    <row r="459">
      <c r="J459" s="7" t="str">
        <f t="shared" si="1"/>
        <v/>
      </c>
      <c r="K459" s="7" t="str">
        <f t="shared" si="2"/>
        <v/>
      </c>
      <c r="L459" s="13"/>
    </row>
    <row r="460">
      <c r="J460" s="7" t="str">
        <f t="shared" si="1"/>
        <v/>
      </c>
      <c r="K460" s="7" t="str">
        <f t="shared" si="2"/>
        <v/>
      </c>
      <c r="L460" s="13"/>
    </row>
    <row r="461">
      <c r="J461" s="7" t="str">
        <f t="shared" si="1"/>
        <v/>
      </c>
      <c r="K461" s="7" t="str">
        <f t="shared" si="2"/>
        <v/>
      </c>
      <c r="L461" s="13"/>
    </row>
    <row r="462">
      <c r="J462" s="7" t="str">
        <f t="shared" si="1"/>
        <v/>
      </c>
      <c r="K462" s="7" t="str">
        <f t="shared" si="2"/>
        <v/>
      </c>
      <c r="L462" s="13"/>
    </row>
    <row r="463">
      <c r="J463" s="7" t="str">
        <f t="shared" si="1"/>
        <v/>
      </c>
      <c r="K463" s="7" t="str">
        <f t="shared" si="2"/>
        <v/>
      </c>
      <c r="L463" s="13"/>
    </row>
    <row r="464">
      <c r="J464" s="7" t="str">
        <f t="shared" si="1"/>
        <v/>
      </c>
      <c r="K464" s="7" t="str">
        <f t="shared" si="2"/>
        <v/>
      </c>
      <c r="L464" s="13"/>
    </row>
    <row r="465">
      <c r="J465" s="7" t="str">
        <f t="shared" si="1"/>
        <v/>
      </c>
      <c r="K465" s="7" t="str">
        <f t="shared" si="2"/>
        <v/>
      </c>
      <c r="L465" s="13"/>
    </row>
    <row r="466">
      <c r="J466" s="7" t="str">
        <f t="shared" si="1"/>
        <v/>
      </c>
      <c r="K466" s="7" t="str">
        <f t="shared" si="2"/>
        <v/>
      </c>
      <c r="L466" s="13"/>
    </row>
    <row r="467">
      <c r="J467" s="7" t="str">
        <f t="shared" si="1"/>
        <v/>
      </c>
      <c r="K467" s="7" t="str">
        <f t="shared" si="2"/>
        <v/>
      </c>
      <c r="L467" s="13"/>
    </row>
    <row r="468">
      <c r="J468" s="7" t="str">
        <f t="shared" si="1"/>
        <v/>
      </c>
      <c r="K468" s="7" t="str">
        <f t="shared" si="2"/>
        <v/>
      </c>
      <c r="L468" s="13"/>
    </row>
    <row r="469">
      <c r="J469" s="7" t="str">
        <f t="shared" si="1"/>
        <v/>
      </c>
      <c r="K469" s="7" t="str">
        <f t="shared" si="2"/>
        <v/>
      </c>
      <c r="L469" s="13"/>
    </row>
    <row r="470">
      <c r="J470" s="7" t="str">
        <f t="shared" si="1"/>
        <v/>
      </c>
      <c r="K470" s="7" t="str">
        <f t="shared" si="2"/>
        <v/>
      </c>
      <c r="L470" s="13"/>
    </row>
    <row r="471">
      <c r="J471" s="7" t="str">
        <f t="shared" si="1"/>
        <v/>
      </c>
      <c r="K471" s="7" t="str">
        <f t="shared" si="2"/>
        <v/>
      </c>
      <c r="L471" s="13"/>
    </row>
    <row r="472">
      <c r="J472" s="7" t="str">
        <f t="shared" si="1"/>
        <v/>
      </c>
      <c r="K472" s="7" t="str">
        <f t="shared" si="2"/>
        <v/>
      </c>
      <c r="L472" s="13"/>
    </row>
    <row r="473">
      <c r="J473" s="7" t="str">
        <f t="shared" si="1"/>
        <v/>
      </c>
      <c r="K473" s="7" t="str">
        <f t="shared" si="2"/>
        <v/>
      </c>
      <c r="L473" s="13"/>
    </row>
    <row r="474">
      <c r="J474" s="7" t="str">
        <f t="shared" si="1"/>
        <v/>
      </c>
      <c r="K474" s="7" t="str">
        <f t="shared" si="2"/>
        <v/>
      </c>
      <c r="L474" s="13"/>
    </row>
    <row r="475">
      <c r="J475" s="7" t="str">
        <f t="shared" si="1"/>
        <v/>
      </c>
      <c r="K475" s="7" t="str">
        <f t="shared" si="2"/>
        <v/>
      </c>
      <c r="L475" s="13"/>
    </row>
    <row r="476">
      <c r="J476" s="7" t="str">
        <f t="shared" si="1"/>
        <v/>
      </c>
      <c r="K476" s="7" t="str">
        <f t="shared" si="2"/>
        <v/>
      </c>
      <c r="L476" s="13"/>
    </row>
    <row r="477">
      <c r="J477" s="7" t="str">
        <f t="shared" si="1"/>
        <v/>
      </c>
      <c r="K477" s="7" t="str">
        <f t="shared" si="2"/>
        <v/>
      </c>
      <c r="L477" s="13"/>
    </row>
    <row r="478">
      <c r="J478" s="7" t="str">
        <f t="shared" si="1"/>
        <v/>
      </c>
      <c r="K478" s="7" t="str">
        <f t="shared" si="2"/>
        <v/>
      </c>
      <c r="L478" s="13"/>
    </row>
    <row r="479">
      <c r="J479" s="7" t="str">
        <f t="shared" si="1"/>
        <v/>
      </c>
      <c r="K479" s="7" t="str">
        <f t="shared" si="2"/>
        <v/>
      </c>
      <c r="L479" s="13"/>
    </row>
    <row r="480">
      <c r="J480" s="7" t="str">
        <f t="shared" si="1"/>
        <v/>
      </c>
      <c r="K480" s="7" t="str">
        <f t="shared" si="2"/>
        <v/>
      </c>
      <c r="L480" s="13"/>
    </row>
    <row r="481">
      <c r="J481" s="7" t="str">
        <f t="shared" si="1"/>
        <v/>
      </c>
      <c r="K481" s="7" t="str">
        <f t="shared" si="2"/>
        <v/>
      </c>
      <c r="L481" s="13"/>
    </row>
    <row r="482">
      <c r="J482" s="7" t="str">
        <f t="shared" si="1"/>
        <v/>
      </c>
      <c r="K482" s="7" t="str">
        <f t="shared" si="2"/>
        <v/>
      </c>
      <c r="L482" s="13"/>
    </row>
    <row r="483">
      <c r="J483" s="7" t="str">
        <f t="shared" si="1"/>
        <v/>
      </c>
      <c r="K483" s="7" t="str">
        <f t="shared" si="2"/>
        <v/>
      </c>
      <c r="L483" s="13"/>
    </row>
    <row r="484">
      <c r="J484" s="7" t="str">
        <f t="shared" si="1"/>
        <v/>
      </c>
      <c r="K484" s="7" t="str">
        <f t="shared" si="2"/>
        <v/>
      </c>
      <c r="L484" s="13"/>
    </row>
    <row r="485">
      <c r="J485" s="7" t="str">
        <f t="shared" si="1"/>
        <v/>
      </c>
      <c r="K485" s="7" t="str">
        <f t="shared" si="2"/>
        <v/>
      </c>
      <c r="L485" s="13"/>
    </row>
    <row r="486">
      <c r="J486" s="7" t="str">
        <f t="shared" si="1"/>
        <v/>
      </c>
      <c r="K486" s="7" t="str">
        <f t="shared" si="2"/>
        <v/>
      </c>
      <c r="L486" s="13"/>
    </row>
    <row r="487">
      <c r="J487" s="7" t="str">
        <f t="shared" si="1"/>
        <v/>
      </c>
      <c r="K487" s="7" t="str">
        <f t="shared" si="2"/>
        <v/>
      </c>
      <c r="L487" s="13"/>
    </row>
    <row r="488">
      <c r="J488" s="7" t="str">
        <f t="shared" si="1"/>
        <v/>
      </c>
      <c r="K488" s="7" t="str">
        <f t="shared" si="2"/>
        <v/>
      </c>
      <c r="L488" s="13"/>
    </row>
    <row r="489">
      <c r="J489" s="7" t="str">
        <f t="shared" si="1"/>
        <v/>
      </c>
      <c r="K489" s="7" t="str">
        <f t="shared" si="2"/>
        <v/>
      </c>
      <c r="L489" s="13"/>
    </row>
    <row r="490">
      <c r="J490" s="7" t="str">
        <f t="shared" si="1"/>
        <v/>
      </c>
      <c r="K490" s="7" t="str">
        <f t="shared" si="2"/>
        <v/>
      </c>
      <c r="L490" s="13"/>
    </row>
    <row r="491">
      <c r="J491" s="7" t="str">
        <f t="shared" si="1"/>
        <v/>
      </c>
      <c r="K491" s="7" t="str">
        <f t="shared" si="2"/>
        <v/>
      </c>
      <c r="L491" s="13"/>
    </row>
    <row r="492">
      <c r="J492" s="7" t="str">
        <f t="shared" si="1"/>
        <v/>
      </c>
      <c r="K492" s="7" t="str">
        <f t="shared" si="2"/>
        <v/>
      </c>
      <c r="L492" s="13"/>
    </row>
    <row r="493">
      <c r="J493" s="7" t="str">
        <f t="shared" si="1"/>
        <v/>
      </c>
      <c r="K493" s="7" t="str">
        <f t="shared" si="2"/>
        <v/>
      </c>
      <c r="L493" s="13"/>
    </row>
    <row r="494">
      <c r="J494" s="7" t="str">
        <f t="shared" si="1"/>
        <v/>
      </c>
      <c r="K494" s="7" t="str">
        <f t="shared" si="2"/>
        <v/>
      </c>
      <c r="L494" s="13"/>
    </row>
    <row r="495">
      <c r="J495" s="7" t="str">
        <f t="shared" si="1"/>
        <v/>
      </c>
      <c r="K495" s="7" t="str">
        <f t="shared" si="2"/>
        <v/>
      </c>
      <c r="L495" s="13"/>
    </row>
    <row r="496">
      <c r="J496" s="7" t="str">
        <f t="shared" si="1"/>
        <v/>
      </c>
      <c r="K496" s="7" t="str">
        <f t="shared" si="2"/>
        <v/>
      </c>
      <c r="L496" s="13"/>
    </row>
    <row r="497">
      <c r="J497" s="7" t="str">
        <f t="shared" si="1"/>
        <v/>
      </c>
      <c r="K497" s="7" t="str">
        <f t="shared" si="2"/>
        <v/>
      </c>
      <c r="L497" s="13"/>
    </row>
    <row r="498">
      <c r="J498" s="7" t="str">
        <f t="shared" si="1"/>
        <v/>
      </c>
      <c r="K498" s="7" t="str">
        <f t="shared" si="2"/>
        <v/>
      </c>
      <c r="L498" s="13"/>
    </row>
    <row r="499">
      <c r="J499" s="7" t="str">
        <f t="shared" si="1"/>
        <v/>
      </c>
      <c r="K499" s="7" t="str">
        <f t="shared" si="2"/>
        <v/>
      </c>
      <c r="L499" s="13"/>
    </row>
    <row r="500">
      <c r="J500" s="7" t="str">
        <f t="shared" si="1"/>
        <v/>
      </c>
      <c r="K500" s="7" t="str">
        <f t="shared" si="2"/>
        <v/>
      </c>
      <c r="L500" s="13"/>
    </row>
    <row r="501">
      <c r="J501" s="7" t="str">
        <f t="shared" si="1"/>
        <v/>
      </c>
      <c r="K501" s="7" t="str">
        <f t="shared" si="2"/>
        <v/>
      </c>
      <c r="L501" s="13"/>
    </row>
    <row r="502">
      <c r="J502" s="7" t="str">
        <f t="shared" si="1"/>
        <v/>
      </c>
      <c r="K502" s="7" t="str">
        <f t="shared" si="2"/>
        <v/>
      </c>
      <c r="L502" s="13"/>
    </row>
    <row r="503">
      <c r="J503" s="7" t="str">
        <f t="shared" si="1"/>
        <v/>
      </c>
      <c r="K503" s="7" t="str">
        <f t="shared" si="2"/>
        <v/>
      </c>
      <c r="L503" s="13"/>
    </row>
    <row r="504">
      <c r="J504" s="7" t="str">
        <f t="shared" si="1"/>
        <v/>
      </c>
      <c r="K504" s="7" t="str">
        <f t="shared" si="2"/>
        <v/>
      </c>
      <c r="L504" s="13"/>
    </row>
    <row r="505">
      <c r="J505" s="7" t="str">
        <f t="shared" si="1"/>
        <v/>
      </c>
      <c r="K505" s="7" t="str">
        <f t="shared" si="2"/>
        <v/>
      </c>
      <c r="L505" s="13"/>
    </row>
    <row r="506">
      <c r="J506" s="7" t="str">
        <f t="shared" si="1"/>
        <v/>
      </c>
      <c r="K506" s="7" t="str">
        <f t="shared" si="2"/>
        <v/>
      </c>
      <c r="L506" s="13"/>
    </row>
    <row r="507">
      <c r="J507" s="7" t="str">
        <f t="shared" si="1"/>
        <v/>
      </c>
      <c r="K507" s="7" t="str">
        <f t="shared" si="2"/>
        <v/>
      </c>
      <c r="L507" s="13"/>
    </row>
    <row r="508">
      <c r="J508" s="7" t="str">
        <f t="shared" si="1"/>
        <v/>
      </c>
      <c r="K508" s="7" t="str">
        <f t="shared" si="2"/>
        <v/>
      </c>
      <c r="L508" s="13"/>
    </row>
    <row r="509">
      <c r="J509" s="7" t="str">
        <f t="shared" si="1"/>
        <v/>
      </c>
      <c r="K509" s="7" t="str">
        <f t="shared" si="2"/>
        <v/>
      </c>
      <c r="L509" s="13"/>
    </row>
    <row r="510">
      <c r="J510" s="7" t="str">
        <f t="shared" si="1"/>
        <v/>
      </c>
      <c r="K510" s="7" t="str">
        <f t="shared" si="2"/>
        <v/>
      </c>
      <c r="L510" s="13"/>
    </row>
    <row r="511">
      <c r="J511" s="7" t="str">
        <f t="shared" si="1"/>
        <v/>
      </c>
      <c r="K511" s="7" t="str">
        <f t="shared" si="2"/>
        <v/>
      </c>
      <c r="L511" s="13"/>
    </row>
    <row r="512">
      <c r="J512" s="7" t="str">
        <f t="shared" si="1"/>
        <v/>
      </c>
      <c r="K512" s="7" t="str">
        <f t="shared" si="2"/>
        <v/>
      </c>
      <c r="L512" s="13"/>
    </row>
    <row r="513">
      <c r="J513" s="7" t="str">
        <f t="shared" si="1"/>
        <v/>
      </c>
      <c r="K513" s="7" t="str">
        <f t="shared" si="2"/>
        <v/>
      </c>
      <c r="L513" s="13"/>
    </row>
    <row r="514">
      <c r="J514" s="7" t="str">
        <f t="shared" si="1"/>
        <v/>
      </c>
      <c r="K514" s="7" t="str">
        <f t="shared" si="2"/>
        <v/>
      </c>
      <c r="L514" s="13"/>
    </row>
    <row r="515">
      <c r="J515" s="7" t="str">
        <f t="shared" si="1"/>
        <v/>
      </c>
      <c r="K515" s="7" t="str">
        <f t="shared" si="2"/>
        <v/>
      </c>
      <c r="L515" s="13"/>
    </row>
    <row r="516">
      <c r="J516" s="7" t="str">
        <f t="shared" si="1"/>
        <v/>
      </c>
      <c r="K516" s="7" t="str">
        <f t="shared" si="2"/>
        <v/>
      </c>
      <c r="L516" s="13"/>
    </row>
    <row r="517">
      <c r="J517" s="7" t="str">
        <f t="shared" si="1"/>
        <v/>
      </c>
      <c r="K517" s="7" t="str">
        <f t="shared" si="2"/>
        <v/>
      </c>
      <c r="L517" s="13"/>
    </row>
    <row r="518">
      <c r="J518" s="7" t="str">
        <f t="shared" si="1"/>
        <v/>
      </c>
      <c r="K518" s="7" t="str">
        <f t="shared" si="2"/>
        <v/>
      </c>
      <c r="L518" s="13"/>
    </row>
    <row r="519">
      <c r="J519" s="7" t="str">
        <f t="shared" si="1"/>
        <v/>
      </c>
      <c r="K519" s="7" t="str">
        <f t="shared" si="2"/>
        <v/>
      </c>
      <c r="L519" s="13"/>
    </row>
    <row r="520">
      <c r="J520" s="7" t="str">
        <f t="shared" si="1"/>
        <v/>
      </c>
      <c r="K520" s="7" t="str">
        <f t="shared" si="2"/>
        <v/>
      </c>
      <c r="L520" s="13"/>
    </row>
    <row r="521">
      <c r="J521" s="7" t="str">
        <f t="shared" si="1"/>
        <v/>
      </c>
      <c r="K521" s="7" t="str">
        <f t="shared" si="2"/>
        <v/>
      </c>
      <c r="L521" s="13"/>
    </row>
    <row r="522">
      <c r="J522" s="7" t="str">
        <f t="shared" si="1"/>
        <v/>
      </c>
      <c r="K522" s="7" t="str">
        <f t="shared" si="2"/>
        <v/>
      </c>
      <c r="L522" s="13"/>
    </row>
    <row r="523">
      <c r="J523" s="7" t="str">
        <f t="shared" si="1"/>
        <v/>
      </c>
      <c r="K523" s="7" t="str">
        <f t="shared" si="2"/>
        <v/>
      </c>
      <c r="L523" s="13"/>
    </row>
    <row r="524">
      <c r="J524" s="7" t="str">
        <f t="shared" si="1"/>
        <v/>
      </c>
      <c r="K524" s="7" t="str">
        <f t="shared" si="2"/>
        <v/>
      </c>
      <c r="L524" s="13"/>
    </row>
    <row r="525">
      <c r="J525" s="7" t="str">
        <f t="shared" si="1"/>
        <v/>
      </c>
      <c r="K525" s="7" t="str">
        <f t="shared" si="2"/>
        <v/>
      </c>
      <c r="L525" s="13"/>
    </row>
    <row r="526">
      <c r="J526" s="7" t="str">
        <f t="shared" si="1"/>
        <v/>
      </c>
      <c r="K526" s="7" t="str">
        <f t="shared" si="2"/>
        <v/>
      </c>
      <c r="L526" s="13"/>
    </row>
    <row r="527">
      <c r="J527" s="7" t="str">
        <f t="shared" si="1"/>
        <v/>
      </c>
      <c r="K527" s="7" t="str">
        <f t="shared" si="2"/>
        <v/>
      </c>
      <c r="L527" s="13"/>
    </row>
    <row r="528">
      <c r="J528" s="7" t="str">
        <f t="shared" si="1"/>
        <v/>
      </c>
      <c r="K528" s="7" t="str">
        <f t="shared" si="2"/>
        <v/>
      </c>
      <c r="L528" s="13"/>
    </row>
    <row r="529">
      <c r="J529" s="7" t="str">
        <f t="shared" si="1"/>
        <v/>
      </c>
      <c r="K529" s="7" t="str">
        <f t="shared" si="2"/>
        <v/>
      </c>
      <c r="L529" s="13"/>
    </row>
    <row r="530">
      <c r="J530" s="7" t="str">
        <f t="shared" si="1"/>
        <v/>
      </c>
      <c r="K530" s="7" t="str">
        <f t="shared" si="2"/>
        <v/>
      </c>
      <c r="L530" s="13"/>
    </row>
    <row r="531">
      <c r="J531" s="7" t="str">
        <f t="shared" si="1"/>
        <v/>
      </c>
      <c r="K531" s="7" t="str">
        <f t="shared" si="2"/>
        <v/>
      </c>
      <c r="L531" s="13"/>
    </row>
    <row r="532">
      <c r="J532" s="7" t="str">
        <f t="shared" si="1"/>
        <v/>
      </c>
      <c r="K532" s="7" t="str">
        <f t="shared" si="2"/>
        <v/>
      </c>
      <c r="L532" s="13"/>
    </row>
    <row r="533">
      <c r="J533" s="7" t="str">
        <f t="shared" si="1"/>
        <v/>
      </c>
      <c r="K533" s="7" t="str">
        <f t="shared" si="2"/>
        <v/>
      </c>
      <c r="L533" s="13"/>
    </row>
    <row r="534">
      <c r="J534" s="7" t="str">
        <f t="shared" si="1"/>
        <v/>
      </c>
      <c r="K534" s="7" t="str">
        <f t="shared" si="2"/>
        <v/>
      </c>
      <c r="L534" s="13"/>
    </row>
    <row r="535">
      <c r="J535" s="7" t="str">
        <f t="shared" si="1"/>
        <v/>
      </c>
      <c r="K535" s="7" t="str">
        <f t="shared" si="2"/>
        <v/>
      </c>
      <c r="L535" s="13"/>
    </row>
    <row r="536">
      <c r="J536" s="7" t="str">
        <f t="shared" si="1"/>
        <v/>
      </c>
      <c r="K536" s="7" t="str">
        <f t="shared" si="2"/>
        <v/>
      </c>
      <c r="L536" s="13"/>
    </row>
    <row r="537">
      <c r="J537" s="7" t="str">
        <f t="shared" si="1"/>
        <v/>
      </c>
      <c r="K537" s="7" t="str">
        <f t="shared" si="2"/>
        <v/>
      </c>
      <c r="L537" s="13"/>
    </row>
    <row r="538">
      <c r="J538" s="7" t="str">
        <f t="shared" si="1"/>
        <v/>
      </c>
      <c r="K538" s="7" t="str">
        <f t="shared" si="2"/>
        <v/>
      </c>
      <c r="L538" s="13"/>
    </row>
    <row r="539">
      <c r="J539" s="7" t="str">
        <f t="shared" si="1"/>
        <v/>
      </c>
      <c r="K539" s="7" t="str">
        <f t="shared" si="2"/>
        <v/>
      </c>
      <c r="L539" s="13"/>
    </row>
    <row r="540">
      <c r="J540" s="7" t="str">
        <f t="shared" si="1"/>
        <v/>
      </c>
      <c r="K540" s="7" t="str">
        <f t="shared" si="2"/>
        <v/>
      </c>
      <c r="L540" s="13"/>
    </row>
    <row r="541">
      <c r="J541" s="7" t="str">
        <f t="shared" si="1"/>
        <v/>
      </c>
      <c r="K541" s="7" t="str">
        <f t="shared" si="2"/>
        <v/>
      </c>
      <c r="L541" s="13"/>
    </row>
    <row r="542">
      <c r="J542" s="7" t="str">
        <f t="shared" si="1"/>
        <v/>
      </c>
      <c r="K542" s="7" t="str">
        <f t="shared" si="2"/>
        <v/>
      </c>
      <c r="L542" s="13"/>
    </row>
    <row r="543">
      <c r="J543" s="7" t="str">
        <f t="shared" si="1"/>
        <v/>
      </c>
      <c r="K543" s="7" t="str">
        <f t="shared" si="2"/>
        <v/>
      </c>
      <c r="L543" s="13"/>
    </row>
    <row r="544">
      <c r="J544" s="7" t="str">
        <f t="shared" si="1"/>
        <v/>
      </c>
      <c r="K544" s="7" t="str">
        <f t="shared" si="2"/>
        <v/>
      </c>
      <c r="L544" s="13"/>
    </row>
    <row r="545">
      <c r="J545" s="7" t="str">
        <f t="shared" si="1"/>
        <v/>
      </c>
      <c r="K545" s="7" t="str">
        <f t="shared" si="2"/>
        <v/>
      </c>
      <c r="L545" s="13"/>
    </row>
    <row r="546">
      <c r="J546" s="7" t="str">
        <f t="shared" si="1"/>
        <v/>
      </c>
      <c r="K546" s="7" t="str">
        <f t="shared" si="2"/>
        <v/>
      </c>
      <c r="L546" s="13"/>
    </row>
    <row r="547">
      <c r="J547" s="7" t="str">
        <f t="shared" si="1"/>
        <v/>
      </c>
      <c r="K547" s="7" t="str">
        <f t="shared" si="2"/>
        <v/>
      </c>
      <c r="L547" s="13"/>
    </row>
    <row r="548">
      <c r="J548" s="7" t="str">
        <f t="shared" si="1"/>
        <v/>
      </c>
      <c r="K548" s="7" t="str">
        <f t="shared" si="2"/>
        <v/>
      </c>
      <c r="L548" s="13"/>
    </row>
    <row r="549">
      <c r="J549" s="7" t="str">
        <f t="shared" si="1"/>
        <v/>
      </c>
      <c r="K549" s="7" t="str">
        <f t="shared" si="2"/>
        <v/>
      </c>
      <c r="L549" s="13"/>
    </row>
    <row r="550">
      <c r="J550" s="7" t="str">
        <f t="shared" si="1"/>
        <v/>
      </c>
      <c r="K550" s="7" t="str">
        <f t="shared" si="2"/>
        <v/>
      </c>
      <c r="L550" s="13"/>
    </row>
    <row r="551">
      <c r="J551" s="7" t="str">
        <f t="shared" si="1"/>
        <v/>
      </c>
      <c r="K551" s="7" t="str">
        <f t="shared" si="2"/>
        <v/>
      </c>
      <c r="L551" s="13"/>
    </row>
    <row r="552">
      <c r="J552" s="7" t="str">
        <f t="shared" si="1"/>
        <v/>
      </c>
      <c r="K552" s="7" t="str">
        <f t="shared" si="2"/>
        <v/>
      </c>
      <c r="L552" s="13"/>
    </row>
    <row r="553">
      <c r="J553" s="7" t="str">
        <f t="shared" si="1"/>
        <v/>
      </c>
      <c r="K553" s="7" t="str">
        <f t="shared" si="2"/>
        <v/>
      </c>
      <c r="L553" s="13"/>
    </row>
    <row r="554">
      <c r="J554" s="7" t="str">
        <f t="shared" si="1"/>
        <v/>
      </c>
      <c r="K554" s="7" t="str">
        <f t="shared" si="2"/>
        <v/>
      </c>
      <c r="L554" s="13"/>
    </row>
    <row r="555">
      <c r="J555" s="7" t="str">
        <f t="shared" si="1"/>
        <v/>
      </c>
      <c r="K555" s="7" t="str">
        <f t="shared" si="2"/>
        <v/>
      </c>
      <c r="L555" s="13"/>
    </row>
    <row r="556">
      <c r="J556" s="7" t="str">
        <f t="shared" si="1"/>
        <v/>
      </c>
      <c r="K556" s="7" t="str">
        <f t="shared" si="2"/>
        <v/>
      </c>
      <c r="L556" s="13"/>
    </row>
    <row r="557">
      <c r="J557" s="7" t="str">
        <f t="shared" si="1"/>
        <v/>
      </c>
      <c r="K557" s="7" t="str">
        <f t="shared" si="2"/>
        <v/>
      </c>
      <c r="L557" s="13"/>
    </row>
    <row r="558">
      <c r="J558" s="7" t="str">
        <f t="shared" si="1"/>
        <v/>
      </c>
      <c r="K558" s="7" t="str">
        <f t="shared" si="2"/>
        <v/>
      </c>
      <c r="L558" s="13"/>
    </row>
    <row r="559">
      <c r="J559" s="7" t="str">
        <f t="shared" si="1"/>
        <v/>
      </c>
      <c r="K559" s="7" t="str">
        <f t="shared" si="2"/>
        <v/>
      </c>
      <c r="L559" s="13"/>
    </row>
    <row r="560">
      <c r="J560" s="7" t="str">
        <f t="shared" si="1"/>
        <v/>
      </c>
      <c r="K560" s="7" t="str">
        <f t="shared" si="2"/>
        <v/>
      </c>
      <c r="L560" s="13"/>
    </row>
    <row r="561">
      <c r="J561" s="7" t="str">
        <f t="shared" si="1"/>
        <v/>
      </c>
      <c r="K561" s="7" t="str">
        <f t="shared" si="2"/>
        <v/>
      </c>
      <c r="L561" s="13"/>
    </row>
    <row r="562">
      <c r="J562" s="7" t="str">
        <f t="shared" si="1"/>
        <v/>
      </c>
      <c r="K562" s="7" t="str">
        <f t="shared" si="2"/>
        <v/>
      </c>
      <c r="L562" s="13"/>
    </row>
    <row r="563">
      <c r="J563" s="7" t="str">
        <f t="shared" si="1"/>
        <v/>
      </c>
      <c r="K563" s="7" t="str">
        <f t="shared" si="2"/>
        <v/>
      </c>
      <c r="L563" s="13"/>
    </row>
    <row r="564">
      <c r="J564" s="7" t="str">
        <f t="shared" si="1"/>
        <v/>
      </c>
      <c r="K564" s="7" t="str">
        <f t="shared" si="2"/>
        <v/>
      </c>
      <c r="L564" s="13"/>
    </row>
    <row r="565">
      <c r="J565" s="7" t="str">
        <f t="shared" si="1"/>
        <v/>
      </c>
      <c r="K565" s="7" t="str">
        <f t="shared" si="2"/>
        <v/>
      </c>
      <c r="L565" s="13"/>
    </row>
    <row r="566">
      <c r="J566" s="7" t="str">
        <f t="shared" si="1"/>
        <v/>
      </c>
      <c r="K566" s="7" t="str">
        <f t="shared" si="2"/>
        <v/>
      </c>
      <c r="L566" s="13"/>
    </row>
    <row r="567">
      <c r="J567" s="7" t="str">
        <f t="shared" si="1"/>
        <v/>
      </c>
      <c r="K567" s="7" t="str">
        <f t="shared" si="2"/>
        <v/>
      </c>
      <c r="L567" s="13"/>
    </row>
    <row r="568">
      <c r="J568" s="7" t="str">
        <f t="shared" si="1"/>
        <v/>
      </c>
      <c r="K568" s="7" t="str">
        <f t="shared" si="2"/>
        <v/>
      </c>
      <c r="L568" s="13"/>
    </row>
    <row r="569">
      <c r="J569" s="7" t="str">
        <f t="shared" si="1"/>
        <v/>
      </c>
      <c r="K569" s="7" t="str">
        <f t="shared" si="2"/>
        <v/>
      </c>
      <c r="L569" s="13"/>
    </row>
    <row r="570">
      <c r="J570" s="7" t="str">
        <f t="shared" si="1"/>
        <v/>
      </c>
      <c r="K570" s="7" t="str">
        <f t="shared" si="2"/>
        <v/>
      </c>
      <c r="L570" s="13"/>
    </row>
    <row r="571">
      <c r="J571" s="7" t="str">
        <f t="shared" si="1"/>
        <v/>
      </c>
      <c r="K571" s="7" t="str">
        <f t="shared" si="2"/>
        <v/>
      </c>
      <c r="L571" s="13"/>
    </row>
    <row r="572">
      <c r="J572" s="7" t="str">
        <f t="shared" si="1"/>
        <v/>
      </c>
      <c r="K572" s="7" t="str">
        <f t="shared" si="2"/>
        <v/>
      </c>
      <c r="L572" s="13"/>
    </row>
    <row r="573">
      <c r="J573" s="7" t="str">
        <f t="shared" si="1"/>
        <v/>
      </c>
      <c r="K573" s="7" t="str">
        <f t="shared" si="2"/>
        <v/>
      </c>
      <c r="L573" s="13"/>
    </row>
    <row r="574">
      <c r="J574" s="7" t="str">
        <f t="shared" si="1"/>
        <v/>
      </c>
      <c r="K574" s="7" t="str">
        <f t="shared" si="2"/>
        <v/>
      </c>
      <c r="L574" s="13"/>
    </row>
    <row r="575">
      <c r="J575" s="7" t="str">
        <f t="shared" si="1"/>
        <v/>
      </c>
      <c r="K575" s="7" t="str">
        <f t="shared" si="2"/>
        <v/>
      </c>
      <c r="L575" s="13"/>
    </row>
    <row r="576">
      <c r="J576" s="7" t="str">
        <f t="shared" si="1"/>
        <v/>
      </c>
      <c r="K576" s="7" t="str">
        <f t="shared" si="2"/>
        <v/>
      </c>
      <c r="L576" s="13"/>
    </row>
    <row r="577">
      <c r="J577" s="7" t="str">
        <f t="shared" si="1"/>
        <v/>
      </c>
      <c r="K577" s="7" t="str">
        <f t="shared" si="2"/>
        <v/>
      </c>
      <c r="L577" s="13"/>
    </row>
    <row r="578">
      <c r="J578" s="7" t="str">
        <f t="shared" si="1"/>
        <v/>
      </c>
      <c r="K578" s="7" t="str">
        <f t="shared" si="2"/>
        <v/>
      </c>
      <c r="L578" s="13"/>
    </row>
    <row r="579">
      <c r="J579" s="7" t="str">
        <f t="shared" si="1"/>
        <v/>
      </c>
      <c r="K579" s="7" t="str">
        <f t="shared" si="2"/>
        <v/>
      </c>
      <c r="L579" s="13"/>
    </row>
    <row r="580">
      <c r="J580" s="7" t="str">
        <f t="shared" si="1"/>
        <v/>
      </c>
      <c r="K580" s="7" t="str">
        <f t="shared" si="2"/>
        <v/>
      </c>
      <c r="L580" s="13"/>
    </row>
    <row r="581">
      <c r="J581" s="7" t="str">
        <f t="shared" si="1"/>
        <v/>
      </c>
      <c r="K581" s="7" t="str">
        <f t="shared" si="2"/>
        <v/>
      </c>
      <c r="L581" s="13"/>
    </row>
    <row r="582">
      <c r="J582" s="7" t="str">
        <f t="shared" si="1"/>
        <v/>
      </c>
      <c r="K582" s="7" t="str">
        <f t="shared" si="2"/>
        <v/>
      </c>
      <c r="L582" s="13"/>
    </row>
    <row r="583">
      <c r="J583" s="7" t="str">
        <f t="shared" si="1"/>
        <v/>
      </c>
      <c r="K583" s="7" t="str">
        <f t="shared" si="2"/>
        <v/>
      </c>
      <c r="L583" s="13"/>
    </row>
    <row r="584">
      <c r="J584" s="7" t="str">
        <f t="shared" si="1"/>
        <v/>
      </c>
      <c r="K584" s="7" t="str">
        <f t="shared" si="2"/>
        <v/>
      </c>
      <c r="L584" s="13"/>
    </row>
    <row r="585">
      <c r="J585" s="7" t="str">
        <f t="shared" si="1"/>
        <v/>
      </c>
      <c r="K585" s="7" t="str">
        <f t="shared" si="2"/>
        <v/>
      </c>
      <c r="L585" s="13"/>
    </row>
    <row r="586">
      <c r="J586" s="7" t="str">
        <f t="shared" si="1"/>
        <v/>
      </c>
      <c r="K586" s="7" t="str">
        <f t="shared" si="2"/>
        <v/>
      </c>
      <c r="L586" s="13"/>
    </row>
    <row r="587">
      <c r="J587" s="7" t="str">
        <f t="shared" si="1"/>
        <v/>
      </c>
      <c r="K587" s="7" t="str">
        <f t="shared" si="2"/>
        <v/>
      </c>
      <c r="L587" s="13"/>
    </row>
    <row r="588">
      <c r="J588" s="7" t="str">
        <f t="shared" si="1"/>
        <v/>
      </c>
      <c r="K588" s="7" t="str">
        <f t="shared" si="2"/>
        <v/>
      </c>
      <c r="L588" s="13"/>
    </row>
    <row r="589">
      <c r="J589" s="7" t="str">
        <f t="shared" si="1"/>
        <v/>
      </c>
      <c r="K589" s="7" t="str">
        <f t="shared" si="2"/>
        <v/>
      </c>
      <c r="L589" s="13"/>
    </row>
    <row r="590">
      <c r="J590" s="7" t="str">
        <f t="shared" si="1"/>
        <v/>
      </c>
      <c r="K590" s="7" t="str">
        <f t="shared" si="2"/>
        <v/>
      </c>
      <c r="L590" s="13"/>
    </row>
    <row r="591">
      <c r="J591" s="7" t="str">
        <f t="shared" si="1"/>
        <v/>
      </c>
      <c r="K591" s="7" t="str">
        <f t="shared" si="2"/>
        <v/>
      </c>
      <c r="L591" s="13"/>
    </row>
    <row r="592">
      <c r="J592" s="7" t="str">
        <f t="shared" si="1"/>
        <v/>
      </c>
      <c r="K592" s="7" t="str">
        <f t="shared" si="2"/>
        <v/>
      </c>
      <c r="L592" s="13"/>
    </row>
    <row r="593">
      <c r="J593" s="7" t="str">
        <f t="shared" si="1"/>
        <v/>
      </c>
      <c r="K593" s="7" t="str">
        <f t="shared" si="2"/>
        <v/>
      </c>
      <c r="L593" s="13"/>
    </row>
    <row r="594">
      <c r="J594" s="7" t="str">
        <f t="shared" si="1"/>
        <v/>
      </c>
      <c r="K594" s="7" t="str">
        <f t="shared" si="2"/>
        <v/>
      </c>
      <c r="L594" s="13"/>
    </row>
    <row r="595">
      <c r="J595" s="7" t="str">
        <f t="shared" si="1"/>
        <v/>
      </c>
      <c r="K595" s="7" t="str">
        <f t="shared" si="2"/>
        <v/>
      </c>
      <c r="L595" s="13"/>
    </row>
    <row r="596">
      <c r="J596" s="7" t="str">
        <f t="shared" si="1"/>
        <v/>
      </c>
      <c r="K596" s="7" t="str">
        <f t="shared" si="2"/>
        <v/>
      </c>
      <c r="L596" s="13"/>
    </row>
    <row r="597">
      <c r="J597" s="7" t="str">
        <f t="shared" si="1"/>
        <v/>
      </c>
      <c r="K597" s="7" t="str">
        <f t="shared" si="2"/>
        <v/>
      </c>
      <c r="L597" s="13"/>
    </row>
    <row r="598">
      <c r="J598" s="7" t="str">
        <f t="shared" si="1"/>
        <v/>
      </c>
      <c r="K598" s="7" t="str">
        <f t="shared" si="2"/>
        <v/>
      </c>
      <c r="L598" s="13"/>
    </row>
    <row r="599">
      <c r="J599" s="7" t="str">
        <f t="shared" si="1"/>
        <v/>
      </c>
      <c r="K599" s="7" t="str">
        <f t="shared" si="2"/>
        <v/>
      </c>
      <c r="L599" s="13"/>
    </row>
    <row r="600">
      <c r="J600" s="7" t="str">
        <f t="shared" si="1"/>
        <v/>
      </c>
      <c r="K600" s="7" t="str">
        <f t="shared" si="2"/>
        <v/>
      </c>
      <c r="L600" s="13"/>
    </row>
    <row r="601">
      <c r="J601" s="7" t="str">
        <f t="shared" si="1"/>
        <v/>
      </c>
      <c r="K601" s="7" t="str">
        <f t="shared" si="2"/>
        <v/>
      </c>
      <c r="L601" s="13"/>
    </row>
    <row r="602">
      <c r="J602" s="7" t="str">
        <f t="shared" si="1"/>
        <v/>
      </c>
      <c r="K602" s="7" t="str">
        <f t="shared" si="2"/>
        <v/>
      </c>
      <c r="L602" s="13"/>
    </row>
    <row r="603">
      <c r="J603" s="7" t="str">
        <f t="shared" si="1"/>
        <v/>
      </c>
      <c r="K603" s="7" t="str">
        <f t="shared" si="2"/>
        <v/>
      </c>
      <c r="L603" s="13"/>
    </row>
    <row r="604">
      <c r="J604" s="7" t="str">
        <f t="shared" si="1"/>
        <v/>
      </c>
      <c r="K604" s="7" t="str">
        <f t="shared" si="2"/>
        <v/>
      </c>
      <c r="L604" s="13"/>
    </row>
    <row r="605">
      <c r="J605" s="7" t="str">
        <f t="shared" si="1"/>
        <v/>
      </c>
      <c r="K605" s="7" t="str">
        <f t="shared" si="2"/>
        <v/>
      </c>
      <c r="L605" s="13"/>
    </row>
    <row r="606">
      <c r="J606" s="7" t="str">
        <f t="shared" si="1"/>
        <v/>
      </c>
      <c r="K606" s="7" t="str">
        <f t="shared" si="2"/>
        <v/>
      </c>
      <c r="L606" s="13"/>
    </row>
    <row r="607">
      <c r="J607" s="7" t="str">
        <f t="shared" si="1"/>
        <v/>
      </c>
      <c r="K607" s="7" t="str">
        <f t="shared" si="2"/>
        <v/>
      </c>
      <c r="L607" s="13"/>
    </row>
    <row r="608">
      <c r="J608" s="7" t="str">
        <f t="shared" si="1"/>
        <v/>
      </c>
      <c r="K608" s="7" t="str">
        <f t="shared" si="2"/>
        <v/>
      </c>
      <c r="L608" s="13"/>
    </row>
    <row r="609">
      <c r="J609" s="7" t="str">
        <f t="shared" si="1"/>
        <v/>
      </c>
      <c r="K609" s="7" t="str">
        <f t="shared" si="2"/>
        <v/>
      </c>
      <c r="L609" s="13"/>
    </row>
    <row r="610">
      <c r="J610" s="7" t="str">
        <f t="shared" si="1"/>
        <v/>
      </c>
      <c r="K610" s="7" t="str">
        <f t="shared" si="2"/>
        <v/>
      </c>
      <c r="L610" s="13"/>
    </row>
    <row r="611">
      <c r="J611" s="7" t="str">
        <f t="shared" si="1"/>
        <v/>
      </c>
      <c r="K611" s="7" t="str">
        <f t="shared" si="2"/>
        <v/>
      </c>
      <c r="L611" s="13"/>
    </row>
    <row r="612">
      <c r="J612" s="7" t="str">
        <f t="shared" si="1"/>
        <v/>
      </c>
      <c r="K612" s="7" t="str">
        <f t="shared" si="2"/>
        <v/>
      </c>
      <c r="L612" s="13"/>
    </row>
    <row r="613">
      <c r="J613" s="7" t="str">
        <f t="shared" si="1"/>
        <v/>
      </c>
      <c r="K613" s="7" t="str">
        <f t="shared" si="2"/>
        <v/>
      </c>
      <c r="L613" s="13"/>
    </row>
    <row r="614">
      <c r="J614" s="7" t="str">
        <f t="shared" si="1"/>
        <v/>
      </c>
      <c r="K614" s="7" t="str">
        <f t="shared" si="2"/>
        <v/>
      </c>
      <c r="L614" s="13"/>
    </row>
    <row r="615">
      <c r="J615" s="7" t="str">
        <f t="shared" si="1"/>
        <v/>
      </c>
      <c r="K615" s="7" t="str">
        <f t="shared" si="2"/>
        <v/>
      </c>
      <c r="L615" s="13"/>
    </row>
    <row r="616">
      <c r="J616" s="7" t="str">
        <f t="shared" si="1"/>
        <v/>
      </c>
      <c r="K616" s="7" t="str">
        <f t="shared" si="2"/>
        <v/>
      </c>
      <c r="L616" s="13"/>
    </row>
    <row r="617">
      <c r="J617" s="7" t="str">
        <f t="shared" si="1"/>
        <v/>
      </c>
      <c r="K617" s="7" t="str">
        <f t="shared" si="2"/>
        <v/>
      </c>
      <c r="L617" s="13"/>
    </row>
    <row r="618">
      <c r="J618" s="7" t="str">
        <f t="shared" si="1"/>
        <v/>
      </c>
      <c r="K618" s="7" t="str">
        <f t="shared" si="2"/>
        <v/>
      </c>
      <c r="L618" s="13"/>
    </row>
    <row r="619">
      <c r="J619" s="7" t="str">
        <f t="shared" si="1"/>
        <v/>
      </c>
      <c r="K619" s="7" t="str">
        <f t="shared" si="2"/>
        <v/>
      </c>
      <c r="L619" s="13"/>
    </row>
    <row r="620">
      <c r="J620" s="7" t="str">
        <f t="shared" si="1"/>
        <v/>
      </c>
      <c r="K620" s="7" t="str">
        <f t="shared" si="2"/>
        <v/>
      </c>
      <c r="L620" s="13"/>
    </row>
    <row r="621">
      <c r="J621" s="7" t="str">
        <f t="shared" si="1"/>
        <v/>
      </c>
      <c r="K621" s="7" t="str">
        <f t="shared" si="2"/>
        <v/>
      </c>
      <c r="L621" s="13"/>
    </row>
    <row r="622">
      <c r="J622" s="7" t="str">
        <f t="shared" si="1"/>
        <v/>
      </c>
      <c r="K622" s="7" t="str">
        <f t="shared" si="2"/>
        <v/>
      </c>
      <c r="L622" s="13"/>
    </row>
    <row r="623">
      <c r="J623" s="7" t="str">
        <f t="shared" si="1"/>
        <v/>
      </c>
      <c r="K623" s="7" t="str">
        <f t="shared" si="2"/>
        <v/>
      </c>
      <c r="L623" s="13"/>
    </row>
    <row r="624">
      <c r="J624" s="7" t="str">
        <f t="shared" si="1"/>
        <v/>
      </c>
      <c r="K624" s="7" t="str">
        <f t="shared" si="2"/>
        <v/>
      </c>
      <c r="L624" s="13"/>
    </row>
    <row r="625">
      <c r="J625" s="7" t="str">
        <f t="shared" si="1"/>
        <v/>
      </c>
      <c r="K625" s="7" t="str">
        <f t="shared" si="2"/>
        <v/>
      </c>
      <c r="L625" s="13"/>
    </row>
    <row r="626">
      <c r="J626" s="7" t="str">
        <f t="shared" si="1"/>
        <v/>
      </c>
      <c r="K626" s="7" t="str">
        <f t="shared" si="2"/>
        <v/>
      </c>
      <c r="L626" s="13"/>
    </row>
    <row r="627">
      <c r="J627" s="7" t="str">
        <f t="shared" si="1"/>
        <v/>
      </c>
      <c r="K627" s="7" t="str">
        <f t="shared" si="2"/>
        <v/>
      </c>
      <c r="L627" s="13"/>
    </row>
    <row r="628">
      <c r="J628" s="7" t="str">
        <f t="shared" si="1"/>
        <v/>
      </c>
      <c r="K628" s="7" t="str">
        <f t="shared" si="2"/>
        <v/>
      </c>
      <c r="L628" s="13"/>
    </row>
    <row r="629">
      <c r="J629" s="7" t="str">
        <f t="shared" si="1"/>
        <v/>
      </c>
      <c r="K629" s="7" t="str">
        <f t="shared" si="2"/>
        <v/>
      </c>
      <c r="L629" s="13"/>
    </row>
    <row r="630">
      <c r="J630" s="7" t="str">
        <f t="shared" si="1"/>
        <v/>
      </c>
      <c r="K630" s="7" t="str">
        <f t="shared" si="2"/>
        <v/>
      </c>
      <c r="L630" s="13"/>
    </row>
    <row r="631">
      <c r="J631" s="7" t="str">
        <f t="shared" si="1"/>
        <v/>
      </c>
      <c r="K631" s="7" t="str">
        <f t="shared" si="2"/>
        <v/>
      </c>
      <c r="L631" s="13"/>
    </row>
    <row r="632">
      <c r="J632" s="7" t="str">
        <f t="shared" si="1"/>
        <v/>
      </c>
      <c r="K632" s="7" t="str">
        <f t="shared" si="2"/>
        <v/>
      </c>
      <c r="L632" s="13"/>
    </row>
    <row r="633">
      <c r="J633" s="7" t="str">
        <f t="shared" si="1"/>
        <v/>
      </c>
      <c r="K633" s="7" t="str">
        <f t="shared" si="2"/>
        <v/>
      </c>
      <c r="L633" s="13"/>
    </row>
    <row r="634">
      <c r="J634" s="7" t="str">
        <f t="shared" si="1"/>
        <v/>
      </c>
      <c r="K634" s="7" t="str">
        <f t="shared" si="2"/>
        <v/>
      </c>
      <c r="L634" s="13"/>
    </row>
    <row r="635">
      <c r="J635" s="7" t="str">
        <f t="shared" si="1"/>
        <v/>
      </c>
      <c r="K635" s="7" t="str">
        <f t="shared" si="2"/>
        <v/>
      </c>
      <c r="L635" s="13"/>
    </row>
    <row r="636">
      <c r="J636" s="7" t="str">
        <f t="shared" si="1"/>
        <v/>
      </c>
      <c r="K636" s="7" t="str">
        <f t="shared" si="2"/>
        <v/>
      </c>
      <c r="L636" s="13"/>
    </row>
    <row r="637">
      <c r="J637" s="7" t="str">
        <f t="shared" si="1"/>
        <v/>
      </c>
      <c r="K637" s="7" t="str">
        <f t="shared" si="2"/>
        <v/>
      </c>
      <c r="L637" s="13"/>
    </row>
    <row r="638">
      <c r="J638" s="7" t="str">
        <f t="shared" si="1"/>
        <v/>
      </c>
      <c r="K638" s="7" t="str">
        <f t="shared" si="2"/>
        <v/>
      </c>
      <c r="L638" s="13"/>
    </row>
    <row r="639">
      <c r="J639" s="7" t="str">
        <f t="shared" si="1"/>
        <v/>
      </c>
      <c r="K639" s="7" t="str">
        <f t="shared" si="2"/>
        <v/>
      </c>
      <c r="L639" s="13"/>
    </row>
    <row r="640">
      <c r="J640" s="7" t="str">
        <f t="shared" si="1"/>
        <v/>
      </c>
      <c r="K640" s="7" t="str">
        <f t="shared" si="2"/>
        <v/>
      </c>
      <c r="L640" s="13"/>
    </row>
    <row r="641">
      <c r="J641" s="7" t="str">
        <f t="shared" si="1"/>
        <v/>
      </c>
      <c r="K641" s="7" t="str">
        <f t="shared" si="2"/>
        <v/>
      </c>
      <c r="L641" s="13"/>
    </row>
    <row r="642">
      <c r="J642" s="7" t="str">
        <f t="shared" si="1"/>
        <v/>
      </c>
      <c r="K642" s="7" t="str">
        <f t="shared" si="2"/>
        <v/>
      </c>
      <c r="L642" s="13"/>
    </row>
    <row r="643">
      <c r="J643" s="7" t="str">
        <f t="shared" si="1"/>
        <v/>
      </c>
      <c r="K643" s="7" t="str">
        <f t="shared" si="2"/>
        <v/>
      </c>
      <c r="L643" s="13"/>
    </row>
    <row r="644">
      <c r="J644" s="7" t="str">
        <f t="shared" si="1"/>
        <v/>
      </c>
      <c r="K644" s="7" t="str">
        <f t="shared" si="2"/>
        <v/>
      </c>
      <c r="L644" s="13"/>
    </row>
    <row r="645">
      <c r="J645" s="7" t="str">
        <f t="shared" si="1"/>
        <v/>
      </c>
      <c r="K645" s="7" t="str">
        <f t="shared" si="2"/>
        <v/>
      </c>
      <c r="L645" s="13"/>
    </row>
    <row r="646">
      <c r="J646" s="7" t="str">
        <f t="shared" si="1"/>
        <v/>
      </c>
      <c r="K646" s="7" t="str">
        <f t="shared" si="2"/>
        <v/>
      </c>
      <c r="L646" s="13"/>
    </row>
    <row r="647">
      <c r="J647" s="7" t="str">
        <f t="shared" si="1"/>
        <v/>
      </c>
      <c r="K647" s="7" t="str">
        <f t="shared" si="2"/>
        <v/>
      </c>
      <c r="L647" s="13"/>
    </row>
    <row r="648">
      <c r="J648" s="7" t="str">
        <f t="shared" si="1"/>
        <v/>
      </c>
      <c r="K648" s="7" t="str">
        <f t="shared" si="2"/>
        <v/>
      </c>
      <c r="L648" s="13"/>
    </row>
    <row r="649">
      <c r="J649" s="7" t="str">
        <f t="shared" si="1"/>
        <v/>
      </c>
      <c r="K649" s="7" t="str">
        <f t="shared" si="2"/>
        <v/>
      </c>
      <c r="L649" s="13"/>
    </row>
    <row r="650">
      <c r="J650" s="7" t="str">
        <f t="shared" si="1"/>
        <v/>
      </c>
      <c r="K650" s="7" t="str">
        <f t="shared" si="2"/>
        <v/>
      </c>
      <c r="L650" s="13"/>
    </row>
    <row r="651">
      <c r="J651" s="7" t="str">
        <f t="shared" si="1"/>
        <v/>
      </c>
      <c r="K651" s="7" t="str">
        <f t="shared" si="2"/>
        <v/>
      </c>
      <c r="L651" s="13"/>
    </row>
    <row r="652">
      <c r="J652" s="7" t="str">
        <f t="shared" si="1"/>
        <v/>
      </c>
      <c r="K652" s="7" t="str">
        <f t="shared" si="2"/>
        <v/>
      </c>
      <c r="L652" s="13"/>
    </row>
    <row r="653">
      <c r="J653" s="7" t="str">
        <f t="shared" si="1"/>
        <v/>
      </c>
      <c r="K653" s="7" t="str">
        <f t="shared" si="2"/>
        <v/>
      </c>
      <c r="L653" s="13"/>
    </row>
    <row r="654">
      <c r="J654" s="7" t="str">
        <f t="shared" si="1"/>
        <v/>
      </c>
      <c r="K654" s="7" t="str">
        <f t="shared" si="2"/>
        <v/>
      </c>
      <c r="L654" s="13"/>
    </row>
    <row r="655">
      <c r="J655" s="7" t="str">
        <f t="shared" si="1"/>
        <v/>
      </c>
      <c r="K655" s="7" t="str">
        <f t="shared" si="2"/>
        <v/>
      </c>
      <c r="L655" s="13"/>
    </row>
    <row r="656">
      <c r="J656" s="7" t="str">
        <f t="shared" si="1"/>
        <v/>
      </c>
      <c r="K656" s="7" t="str">
        <f t="shared" si="2"/>
        <v/>
      </c>
      <c r="L656" s="13"/>
    </row>
    <row r="657">
      <c r="J657" s="7" t="str">
        <f t="shared" si="1"/>
        <v/>
      </c>
      <c r="K657" s="7" t="str">
        <f t="shared" si="2"/>
        <v/>
      </c>
      <c r="L657" s="13"/>
    </row>
    <row r="658">
      <c r="J658" s="7" t="str">
        <f t="shared" si="1"/>
        <v/>
      </c>
      <c r="K658" s="7" t="str">
        <f t="shared" si="2"/>
        <v/>
      </c>
      <c r="L658" s="13"/>
    </row>
    <row r="659">
      <c r="J659" s="7" t="str">
        <f t="shared" si="1"/>
        <v/>
      </c>
      <c r="K659" s="7" t="str">
        <f t="shared" si="2"/>
        <v/>
      </c>
      <c r="L659" s="13"/>
    </row>
    <row r="660">
      <c r="J660" s="7" t="str">
        <f t="shared" si="1"/>
        <v/>
      </c>
      <c r="K660" s="7" t="str">
        <f t="shared" si="2"/>
        <v/>
      </c>
      <c r="L660" s="13"/>
    </row>
    <row r="661">
      <c r="J661" s="7" t="str">
        <f t="shared" si="1"/>
        <v/>
      </c>
      <c r="K661" s="7" t="str">
        <f t="shared" si="2"/>
        <v/>
      </c>
      <c r="L661" s="13"/>
    </row>
    <row r="662">
      <c r="J662" s="7" t="str">
        <f t="shared" si="1"/>
        <v/>
      </c>
      <c r="K662" s="7" t="str">
        <f t="shared" si="2"/>
        <v/>
      </c>
      <c r="L662" s="13"/>
    </row>
    <row r="663">
      <c r="J663" s="7" t="str">
        <f t="shared" si="1"/>
        <v/>
      </c>
      <c r="K663" s="7" t="str">
        <f t="shared" si="2"/>
        <v/>
      </c>
      <c r="L663" s="13"/>
    </row>
    <row r="664">
      <c r="J664" s="7" t="str">
        <f t="shared" si="1"/>
        <v/>
      </c>
      <c r="K664" s="7" t="str">
        <f t="shared" si="2"/>
        <v/>
      </c>
      <c r="L664" s="13"/>
    </row>
    <row r="665">
      <c r="J665" s="7" t="str">
        <f t="shared" si="1"/>
        <v/>
      </c>
      <c r="K665" s="7" t="str">
        <f t="shared" si="2"/>
        <v/>
      </c>
      <c r="L665" s="13"/>
    </row>
    <row r="666">
      <c r="J666" s="7" t="str">
        <f t="shared" si="1"/>
        <v/>
      </c>
      <c r="K666" s="7" t="str">
        <f t="shared" si="2"/>
        <v/>
      </c>
      <c r="L666" s="13"/>
    </row>
    <row r="667">
      <c r="J667" s="7" t="str">
        <f t="shared" si="1"/>
        <v/>
      </c>
      <c r="K667" s="7" t="str">
        <f t="shared" si="2"/>
        <v/>
      </c>
      <c r="L667" s="13"/>
    </row>
    <row r="668">
      <c r="J668" s="7" t="str">
        <f t="shared" si="1"/>
        <v/>
      </c>
      <c r="K668" s="7" t="str">
        <f t="shared" si="2"/>
        <v/>
      </c>
      <c r="L668" s="13"/>
    </row>
    <row r="669">
      <c r="J669" s="7" t="str">
        <f t="shared" si="1"/>
        <v/>
      </c>
      <c r="K669" s="7" t="str">
        <f t="shared" si="2"/>
        <v/>
      </c>
      <c r="L669" s="13"/>
    </row>
    <row r="670">
      <c r="J670" s="7" t="str">
        <f t="shared" si="1"/>
        <v/>
      </c>
      <c r="K670" s="7" t="str">
        <f t="shared" si="2"/>
        <v/>
      </c>
      <c r="L670" s="13"/>
    </row>
    <row r="671">
      <c r="J671" s="7" t="str">
        <f t="shared" si="1"/>
        <v/>
      </c>
      <c r="K671" s="7" t="str">
        <f t="shared" si="2"/>
        <v/>
      </c>
      <c r="L671" s="13"/>
    </row>
    <row r="672">
      <c r="J672" s="7" t="str">
        <f t="shared" si="1"/>
        <v/>
      </c>
      <c r="K672" s="7" t="str">
        <f t="shared" si="2"/>
        <v/>
      </c>
      <c r="L672" s="13"/>
    </row>
    <row r="673">
      <c r="J673" s="7" t="str">
        <f t="shared" si="1"/>
        <v/>
      </c>
      <c r="K673" s="7" t="str">
        <f t="shared" si="2"/>
        <v/>
      </c>
      <c r="L673" s="13"/>
    </row>
    <row r="674">
      <c r="J674" s="7" t="str">
        <f t="shared" si="1"/>
        <v/>
      </c>
      <c r="K674" s="7" t="str">
        <f t="shared" si="2"/>
        <v/>
      </c>
      <c r="L674" s="13"/>
    </row>
    <row r="675">
      <c r="J675" s="7" t="str">
        <f t="shared" si="1"/>
        <v/>
      </c>
      <c r="K675" s="7" t="str">
        <f t="shared" si="2"/>
        <v/>
      </c>
      <c r="L675" s="13"/>
    </row>
    <row r="676">
      <c r="J676" s="7" t="str">
        <f t="shared" si="1"/>
        <v/>
      </c>
      <c r="K676" s="7" t="str">
        <f t="shared" si="2"/>
        <v/>
      </c>
      <c r="L676" s="13"/>
    </row>
    <row r="677">
      <c r="J677" s="7" t="str">
        <f t="shared" si="1"/>
        <v/>
      </c>
      <c r="K677" s="7" t="str">
        <f t="shared" si="2"/>
        <v/>
      </c>
      <c r="L677" s="13"/>
    </row>
    <row r="678">
      <c r="J678" s="7" t="str">
        <f t="shared" si="1"/>
        <v/>
      </c>
      <c r="K678" s="7" t="str">
        <f t="shared" si="2"/>
        <v/>
      </c>
      <c r="L678" s="13"/>
    </row>
    <row r="679">
      <c r="J679" s="7" t="str">
        <f t="shared" si="1"/>
        <v/>
      </c>
      <c r="K679" s="7" t="str">
        <f t="shared" si="2"/>
        <v/>
      </c>
      <c r="L679" s="13"/>
    </row>
    <row r="680">
      <c r="J680" s="7" t="str">
        <f t="shared" si="1"/>
        <v/>
      </c>
      <c r="K680" s="7" t="str">
        <f t="shared" si="2"/>
        <v/>
      </c>
      <c r="L680" s="13"/>
    </row>
    <row r="681">
      <c r="J681" s="7" t="str">
        <f t="shared" si="1"/>
        <v/>
      </c>
      <c r="K681" s="7" t="str">
        <f t="shared" si="2"/>
        <v/>
      </c>
      <c r="L681" s="13"/>
    </row>
    <row r="682">
      <c r="J682" s="7" t="str">
        <f t="shared" si="1"/>
        <v/>
      </c>
      <c r="K682" s="7" t="str">
        <f t="shared" si="2"/>
        <v/>
      </c>
      <c r="L682" s="13"/>
    </row>
    <row r="683">
      <c r="J683" s="7" t="str">
        <f t="shared" si="1"/>
        <v/>
      </c>
      <c r="K683" s="7" t="str">
        <f t="shared" si="2"/>
        <v/>
      </c>
      <c r="L683" s="13"/>
    </row>
    <row r="684">
      <c r="J684" s="7" t="str">
        <f t="shared" si="1"/>
        <v/>
      </c>
      <c r="K684" s="7" t="str">
        <f t="shared" si="2"/>
        <v/>
      </c>
      <c r="L684" s="13"/>
    </row>
    <row r="685">
      <c r="J685" s="7" t="str">
        <f t="shared" si="1"/>
        <v/>
      </c>
      <c r="K685" s="7" t="str">
        <f t="shared" si="2"/>
        <v/>
      </c>
      <c r="L685" s="13"/>
    </row>
    <row r="686">
      <c r="J686" s="7" t="str">
        <f t="shared" si="1"/>
        <v/>
      </c>
      <c r="K686" s="7" t="str">
        <f t="shared" si="2"/>
        <v/>
      </c>
      <c r="L686" s="13"/>
    </row>
    <row r="687">
      <c r="J687" s="7" t="str">
        <f t="shared" si="1"/>
        <v/>
      </c>
      <c r="K687" s="7" t="str">
        <f t="shared" si="2"/>
        <v/>
      </c>
      <c r="L687" s="13"/>
    </row>
    <row r="688">
      <c r="J688" s="7" t="str">
        <f t="shared" si="1"/>
        <v/>
      </c>
      <c r="K688" s="7" t="str">
        <f t="shared" si="2"/>
        <v/>
      </c>
      <c r="L688" s="13"/>
    </row>
    <row r="689">
      <c r="J689" s="7" t="str">
        <f t="shared" si="1"/>
        <v/>
      </c>
      <c r="K689" s="7" t="str">
        <f t="shared" si="2"/>
        <v/>
      </c>
      <c r="L689" s="13"/>
    </row>
    <row r="690">
      <c r="J690" s="7" t="str">
        <f t="shared" si="1"/>
        <v/>
      </c>
      <c r="K690" s="7" t="str">
        <f t="shared" si="2"/>
        <v/>
      </c>
      <c r="L690" s="13"/>
    </row>
    <row r="691">
      <c r="J691" s="7" t="str">
        <f t="shared" si="1"/>
        <v/>
      </c>
      <c r="K691" s="7" t="str">
        <f t="shared" si="2"/>
        <v/>
      </c>
      <c r="L691" s="13"/>
    </row>
    <row r="692">
      <c r="J692" s="7" t="str">
        <f t="shared" si="1"/>
        <v/>
      </c>
      <c r="K692" s="7" t="str">
        <f t="shared" si="2"/>
        <v/>
      </c>
      <c r="L692" s="13"/>
    </row>
    <row r="693">
      <c r="J693" s="7" t="str">
        <f t="shared" si="1"/>
        <v/>
      </c>
      <c r="K693" s="7" t="str">
        <f t="shared" si="2"/>
        <v/>
      </c>
      <c r="L693" s="13"/>
    </row>
    <row r="694">
      <c r="J694" s="7" t="str">
        <f t="shared" si="1"/>
        <v/>
      </c>
      <c r="K694" s="7" t="str">
        <f t="shared" si="2"/>
        <v/>
      </c>
      <c r="L694" s="13"/>
    </row>
    <row r="695">
      <c r="J695" s="7" t="str">
        <f t="shared" si="1"/>
        <v/>
      </c>
      <c r="K695" s="7" t="str">
        <f t="shared" si="2"/>
        <v/>
      </c>
      <c r="L695" s="13"/>
    </row>
    <row r="696">
      <c r="J696" s="7" t="str">
        <f t="shared" si="1"/>
        <v/>
      </c>
      <c r="K696" s="7" t="str">
        <f t="shared" si="2"/>
        <v/>
      </c>
      <c r="L696" s="13"/>
    </row>
    <row r="697">
      <c r="J697" s="7" t="str">
        <f t="shared" si="1"/>
        <v/>
      </c>
      <c r="K697" s="7" t="str">
        <f t="shared" si="2"/>
        <v/>
      </c>
      <c r="L697" s="13"/>
    </row>
    <row r="698">
      <c r="J698" s="7" t="str">
        <f t="shared" si="1"/>
        <v/>
      </c>
      <c r="K698" s="7" t="str">
        <f t="shared" si="2"/>
        <v/>
      </c>
      <c r="L698" s="13"/>
    </row>
    <row r="699">
      <c r="J699" s="7" t="str">
        <f t="shared" si="1"/>
        <v/>
      </c>
      <c r="K699" s="7" t="str">
        <f t="shared" si="2"/>
        <v/>
      </c>
      <c r="L699" s="13"/>
    </row>
    <row r="700">
      <c r="J700" s="7" t="str">
        <f t="shared" si="1"/>
        <v/>
      </c>
      <c r="K700" s="7" t="str">
        <f t="shared" si="2"/>
        <v/>
      </c>
      <c r="L700" s="13"/>
    </row>
    <row r="701">
      <c r="J701" s="7" t="str">
        <f t="shared" si="1"/>
        <v/>
      </c>
      <c r="K701" s="7" t="str">
        <f t="shared" si="2"/>
        <v/>
      </c>
      <c r="L701" s="13"/>
    </row>
    <row r="702">
      <c r="J702" s="7" t="str">
        <f t="shared" si="1"/>
        <v/>
      </c>
      <c r="K702" s="7" t="str">
        <f t="shared" si="2"/>
        <v/>
      </c>
      <c r="L702" s="13"/>
    </row>
    <row r="703">
      <c r="J703" s="7" t="str">
        <f t="shared" si="1"/>
        <v/>
      </c>
      <c r="K703" s="7" t="str">
        <f t="shared" si="2"/>
        <v/>
      </c>
      <c r="L703" s="13"/>
    </row>
    <row r="704">
      <c r="J704" s="7" t="str">
        <f t="shared" si="1"/>
        <v/>
      </c>
      <c r="K704" s="7" t="str">
        <f t="shared" si="2"/>
        <v/>
      </c>
      <c r="L704" s="13"/>
    </row>
    <row r="705">
      <c r="J705" s="7" t="str">
        <f t="shared" si="1"/>
        <v/>
      </c>
      <c r="K705" s="7" t="str">
        <f t="shared" si="2"/>
        <v/>
      </c>
      <c r="L705" s="13"/>
    </row>
    <row r="706">
      <c r="J706" s="7" t="str">
        <f t="shared" si="1"/>
        <v/>
      </c>
      <c r="K706" s="7" t="str">
        <f t="shared" si="2"/>
        <v/>
      </c>
      <c r="L706" s="13"/>
    </row>
    <row r="707">
      <c r="J707" s="7" t="str">
        <f t="shared" si="1"/>
        <v/>
      </c>
      <c r="K707" s="7" t="str">
        <f t="shared" si="2"/>
        <v/>
      </c>
      <c r="L707" s="13"/>
    </row>
    <row r="708">
      <c r="J708" s="7" t="str">
        <f t="shared" si="1"/>
        <v/>
      </c>
      <c r="K708" s="7" t="str">
        <f t="shared" si="2"/>
        <v/>
      </c>
      <c r="L708" s="13"/>
    </row>
    <row r="709">
      <c r="J709" s="7" t="str">
        <f t="shared" si="1"/>
        <v/>
      </c>
      <c r="K709" s="7" t="str">
        <f t="shared" si="2"/>
        <v/>
      </c>
      <c r="L709" s="13"/>
    </row>
    <row r="710">
      <c r="J710" s="7" t="str">
        <f t="shared" si="1"/>
        <v/>
      </c>
      <c r="K710" s="7" t="str">
        <f t="shared" si="2"/>
        <v/>
      </c>
      <c r="L710" s="13"/>
    </row>
    <row r="711">
      <c r="J711" s="7" t="str">
        <f t="shared" si="1"/>
        <v/>
      </c>
      <c r="K711" s="7" t="str">
        <f t="shared" si="2"/>
        <v/>
      </c>
      <c r="L711" s="13"/>
    </row>
    <row r="712">
      <c r="J712" s="7" t="str">
        <f t="shared" si="1"/>
        <v/>
      </c>
      <c r="K712" s="7" t="str">
        <f t="shared" si="2"/>
        <v/>
      </c>
      <c r="L712" s="13"/>
    </row>
    <row r="713">
      <c r="J713" s="7" t="str">
        <f t="shared" si="1"/>
        <v/>
      </c>
      <c r="K713" s="7" t="str">
        <f t="shared" si="2"/>
        <v/>
      </c>
      <c r="L713" s="13"/>
    </row>
    <row r="714">
      <c r="J714" s="7" t="str">
        <f t="shared" si="1"/>
        <v/>
      </c>
      <c r="K714" s="7" t="str">
        <f t="shared" si="2"/>
        <v/>
      </c>
      <c r="L714" s="13"/>
    </row>
    <row r="715">
      <c r="J715" s="7" t="str">
        <f t="shared" si="1"/>
        <v/>
      </c>
      <c r="K715" s="7" t="str">
        <f t="shared" si="2"/>
        <v/>
      </c>
      <c r="L715" s="13"/>
    </row>
    <row r="716">
      <c r="J716" s="7" t="str">
        <f t="shared" si="1"/>
        <v/>
      </c>
      <c r="K716" s="7" t="str">
        <f t="shared" si="2"/>
        <v/>
      </c>
      <c r="L716" s="13"/>
    </row>
    <row r="717">
      <c r="J717" s="7" t="str">
        <f t="shared" si="1"/>
        <v/>
      </c>
      <c r="K717" s="7" t="str">
        <f t="shared" si="2"/>
        <v/>
      </c>
      <c r="L717" s="13"/>
    </row>
    <row r="718">
      <c r="J718" s="7" t="str">
        <f t="shared" si="1"/>
        <v/>
      </c>
      <c r="K718" s="7" t="str">
        <f t="shared" si="2"/>
        <v/>
      </c>
      <c r="L718" s="13"/>
    </row>
    <row r="719">
      <c r="J719" s="7" t="str">
        <f t="shared" si="1"/>
        <v/>
      </c>
      <c r="K719" s="7" t="str">
        <f t="shared" si="2"/>
        <v/>
      </c>
      <c r="L719" s="13"/>
    </row>
    <row r="720">
      <c r="J720" s="7" t="str">
        <f t="shared" si="1"/>
        <v/>
      </c>
      <c r="K720" s="7" t="str">
        <f t="shared" si="2"/>
        <v/>
      </c>
      <c r="L720" s="13"/>
    </row>
    <row r="721">
      <c r="J721" s="7" t="str">
        <f t="shared" si="1"/>
        <v/>
      </c>
      <c r="K721" s="7" t="str">
        <f t="shared" si="2"/>
        <v/>
      </c>
      <c r="L721" s="13"/>
    </row>
    <row r="722">
      <c r="J722" s="7" t="str">
        <f t="shared" si="1"/>
        <v/>
      </c>
      <c r="K722" s="7" t="str">
        <f t="shared" si="2"/>
        <v/>
      </c>
      <c r="L722" s="13"/>
    </row>
    <row r="723">
      <c r="J723" s="7" t="str">
        <f t="shared" si="1"/>
        <v/>
      </c>
      <c r="K723" s="7" t="str">
        <f t="shared" si="2"/>
        <v/>
      </c>
      <c r="L723" s="13"/>
    </row>
    <row r="724">
      <c r="J724" s="7" t="str">
        <f t="shared" si="1"/>
        <v/>
      </c>
      <c r="K724" s="7" t="str">
        <f t="shared" si="2"/>
        <v/>
      </c>
      <c r="L724" s="13"/>
    </row>
    <row r="725">
      <c r="J725" s="7" t="str">
        <f t="shared" si="1"/>
        <v/>
      </c>
      <c r="K725" s="7" t="str">
        <f t="shared" si="2"/>
        <v/>
      </c>
      <c r="L725" s="13"/>
    </row>
    <row r="726">
      <c r="J726" s="7" t="str">
        <f t="shared" si="1"/>
        <v/>
      </c>
      <c r="K726" s="7" t="str">
        <f t="shared" si="2"/>
        <v/>
      </c>
      <c r="L726" s="13"/>
    </row>
    <row r="727">
      <c r="J727" s="7" t="str">
        <f t="shared" si="1"/>
        <v/>
      </c>
      <c r="K727" s="7" t="str">
        <f t="shared" si="2"/>
        <v/>
      </c>
      <c r="L727" s="13"/>
    </row>
    <row r="728">
      <c r="J728" s="7" t="str">
        <f t="shared" si="1"/>
        <v/>
      </c>
      <c r="K728" s="7" t="str">
        <f t="shared" si="2"/>
        <v/>
      </c>
      <c r="L728" s="13"/>
    </row>
    <row r="729">
      <c r="J729" s="7" t="str">
        <f t="shared" si="1"/>
        <v/>
      </c>
      <c r="K729" s="7" t="str">
        <f t="shared" si="2"/>
        <v/>
      </c>
      <c r="L729" s="13"/>
    </row>
    <row r="730">
      <c r="J730" s="7" t="str">
        <f t="shared" si="1"/>
        <v/>
      </c>
      <c r="K730" s="7" t="str">
        <f t="shared" si="2"/>
        <v/>
      </c>
      <c r="L730" s="13"/>
    </row>
    <row r="731">
      <c r="J731" s="7" t="str">
        <f t="shared" si="1"/>
        <v/>
      </c>
      <c r="K731" s="7" t="str">
        <f t="shared" si="2"/>
        <v/>
      </c>
      <c r="L731" s="13"/>
    </row>
    <row r="732">
      <c r="J732" s="7" t="str">
        <f t="shared" si="1"/>
        <v/>
      </c>
      <c r="K732" s="7" t="str">
        <f t="shared" si="2"/>
        <v/>
      </c>
      <c r="L732" s="13"/>
    </row>
    <row r="733">
      <c r="J733" s="7" t="str">
        <f t="shared" si="1"/>
        <v/>
      </c>
      <c r="K733" s="7" t="str">
        <f t="shared" si="2"/>
        <v/>
      </c>
      <c r="L733" s="13"/>
    </row>
    <row r="734">
      <c r="J734" s="7" t="str">
        <f t="shared" si="1"/>
        <v/>
      </c>
      <c r="K734" s="7" t="str">
        <f t="shared" si="2"/>
        <v/>
      </c>
      <c r="L734" s="13"/>
    </row>
    <row r="735">
      <c r="J735" s="7" t="str">
        <f t="shared" si="1"/>
        <v/>
      </c>
      <c r="K735" s="7" t="str">
        <f t="shared" si="2"/>
        <v/>
      </c>
      <c r="L735" s="13"/>
    </row>
    <row r="736">
      <c r="J736" s="7" t="str">
        <f t="shared" si="1"/>
        <v/>
      </c>
      <c r="K736" s="7" t="str">
        <f t="shared" si="2"/>
        <v/>
      </c>
      <c r="L736" s="13"/>
    </row>
    <row r="737">
      <c r="J737" s="7" t="str">
        <f t="shared" si="1"/>
        <v/>
      </c>
      <c r="K737" s="7" t="str">
        <f t="shared" si="2"/>
        <v/>
      </c>
      <c r="L737" s="13"/>
    </row>
    <row r="738">
      <c r="J738" s="7" t="str">
        <f t="shared" si="1"/>
        <v/>
      </c>
      <c r="K738" s="7" t="str">
        <f t="shared" si="2"/>
        <v/>
      </c>
      <c r="L738" s="13"/>
    </row>
    <row r="739">
      <c r="J739" s="7" t="str">
        <f t="shared" si="1"/>
        <v/>
      </c>
      <c r="K739" s="7" t="str">
        <f t="shared" si="2"/>
        <v/>
      </c>
      <c r="L739" s="13"/>
    </row>
    <row r="740">
      <c r="J740" s="7" t="str">
        <f t="shared" si="1"/>
        <v/>
      </c>
      <c r="K740" s="7" t="str">
        <f t="shared" si="2"/>
        <v/>
      </c>
      <c r="L740" s="13"/>
    </row>
    <row r="741">
      <c r="J741" s="7" t="str">
        <f t="shared" si="1"/>
        <v/>
      </c>
      <c r="K741" s="7" t="str">
        <f t="shared" si="2"/>
        <v/>
      </c>
      <c r="L741" s="13"/>
    </row>
    <row r="742">
      <c r="J742" s="7" t="str">
        <f t="shared" si="1"/>
        <v/>
      </c>
      <c r="K742" s="7" t="str">
        <f t="shared" si="2"/>
        <v/>
      </c>
      <c r="L742" s="13"/>
    </row>
    <row r="743">
      <c r="J743" s="7" t="str">
        <f t="shared" si="1"/>
        <v/>
      </c>
      <c r="K743" s="7" t="str">
        <f t="shared" si="2"/>
        <v/>
      </c>
      <c r="L743" s="13"/>
    </row>
    <row r="744">
      <c r="J744" s="7" t="str">
        <f t="shared" si="1"/>
        <v/>
      </c>
      <c r="K744" s="7" t="str">
        <f t="shared" si="2"/>
        <v/>
      </c>
      <c r="L744" s="13"/>
    </row>
    <row r="745">
      <c r="J745" s="7" t="str">
        <f t="shared" si="1"/>
        <v/>
      </c>
      <c r="K745" s="7" t="str">
        <f t="shared" si="2"/>
        <v/>
      </c>
      <c r="L745" s="13"/>
    </row>
    <row r="746">
      <c r="J746" s="7" t="str">
        <f t="shared" si="1"/>
        <v/>
      </c>
      <c r="K746" s="7" t="str">
        <f t="shared" si="2"/>
        <v/>
      </c>
      <c r="L746" s="13"/>
    </row>
    <row r="747">
      <c r="J747" s="7" t="str">
        <f t="shared" si="1"/>
        <v/>
      </c>
      <c r="K747" s="7" t="str">
        <f t="shared" si="2"/>
        <v/>
      </c>
      <c r="L747" s="13"/>
    </row>
    <row r="748">
      <c r="J748" s="7" t="str">
        <f t="shared" si="1"/>
        <v/>
      </c>
      <c r="K748" s="7" t="str">
        <f t="shared" si="2"/>
        <v/>
      </c>
      <c r="L748" s="13"/>
    </row>
    <row r="749">
      <c r="J749" s="7" t="str">
        <f t="shared" si="1"/>
        <v/>
      </c>
      <c r="K749" s="7" t="str">
        <f t="shared" si="2"/>
        <v/>
      </c>
      <c r="L749" s="13"/>
    </row>
    <row r="750">
      <c r="J750" s="7" t="str">
        <f t="shared" si="1"/>
        <v/>
      </c>
      <c r="K750" s="7" t="str">
        <f t="shared" si="2"/>
        <v/>
      </c>
      <c r="L750" s="13"/>
    </row>
    <row r="751">
      <c r="J751" s="7" t="str">
        <f t="shared" si="1"/>
        <v/>
      </c>
      <c r="K751" s="7" t="str">
        <f t="shared" si="2"/>
        <v/>
      </c>
      <c r="L751" s="13"/>
    </row>
    <row r="752">
      <c r="J752" s="7" t="str">
        <f t="shared" si="1"/>
        <v/>
      </c>
      <c r="K752" s="7" t="str">
        <f t="shared" si="2"/>
        <v/>
      </c>
      <c r="L752" s="13"/>
    </row>
    <row r="753">
      <c r="J753" s="7" t="str">
        <f t="shared" si="1"/>
        <v/>
      </c>
      <c r="K753" s="7" t="str">
        <f t="shared" si="2"/>
        <v/>
      </c>
      <c r="L753" s="13"/>
    </row>
    <row r="754">
      <c r="J754" s="7" t="str">
        <f t="shared" si="1"/>
        <v/>
      </c>
      <c r="K754" s="7" t="str">
        <f t="shared" si="2"/>
        <v/>
      </c>
      <c r="L754" s="13"/>
    </row>
    <row r="755">
      <c r="J755" s="7" t="str">
        <f t="shared" si="1"/>
        <v/>
      </c>
      <c r="K755" s="7" t="str">
        <f t="shared" si="2"/>
        <v/>
      </c>
      <c r="L755" s="13"/>
    </row>
    <row r="756">
      <c r="J756" s="7" t="str">
        <f t="shared" si="1"/>
        <v/>
      </c>
      <c r="K756" s="7" t="str">
        <f t="shared" si="2"/>
        <v/>
      </c>
      <c r="L756" s="13"/>
    </row>
    <row r="757">
      <c r="J757" s="7" t="str">
        <f t="shared" si="1"/>
        <v/>
      </c>
      <c r="K757" s="7" t="str">
        <f t="shared" si="2"/>
        <v/>
      </c>
      <c r="L757" s="13"/>
    </row>
    <row r="758">
      <c r="J758" s="7" t="str">
        <f t="shared" si="1"/>
        <v/>
      </c>
      <c r="K758" s="7" t="str">
        <f t="shared" si="2"/>
        <v/>
      </c>
      <c r="L758" s="13"/>
    </row>
    <row r="759">
      <c r="J759" s="7" t="str">
        <f t="shared" si="1"/>
        <v/>
      </c>
      <c r="K759" s="7" t="str">
        <f t="shared" si="2"/>
        <v/>
      </c>
      <c r="L759" s="13"/>
    </row>
    <row r="760">
      <c r="J760" s="7" t="str">
        <f t="shared" si="1"/>
        <v/>
      </c>
      <c r="K760" s="7" t="str">
        <f t="shared" si="2"/>
        <v/>
      </c>
      <c r="L760" s="13"/>
    </row>
    <row r="761">
      <c r="J761" s="7" t="str">
        <f t="shared" si="1"/>
        <v/>
      </c>
      <c r="K761" s="7" t="str">
        <f t="shared" si="2"/>
        <v/>
      </c>
      <c r="L761" s="13"/>
    </row>
    <row r="762">
      <c r="J762" s="7" t="str">
        <f t="shared" si="1"/>
        <v/>
      </c>
      <c r="K762" s="7" t="str">
        <f t="shared" si="2"/>
        <v/>
      </c>
      <c r="L762" s="13"/>
    </row>
    <row r="763">
      <c r="J763" s="7" t="str">
        <f t="shared" si="1"/>
        <v/>
      </c>
      <c r="K763" s="7" t="str">
        <f t="shared" si="2"/>
        <v/>
      </c>
      <c r="L763" s="13"/>
    </row>
    <row r="764">
      <c r="J764" s="7" t="str">
        <f t="shared" si="1"/>
        <v/>
      </c>
      <c r="K764" s="7" t="str">
        <f t="shared" si="2"/>
        <v/>
      </c>
      <c r="L764" s="13"/>
    </row>
    <row r="765">
      <c r="J765" s="7" t="str">
        <f t="shared" si="1"/>
        <v/>
      </c>
      <c r="K765" s="7" t="str">
        <f t="shared" si="2"/>
        <v/>
      </c>
      <c r="L765" s="13"/>
    </row>
    <row r="766">
      <c r="J766" s="7" t="str">
        <f t="shared" si="1"/>
        <v/>
      </c>
      <c r="K766" s="7" t="str">
        <f t="shared" si="2"/>
        <v/>
      </c>
      <c r="L766" s="13"/>
    </row>
    <row r="767">
      <c r="J767" s="7" t="str">
        <f t="shared" si="1"/>
        <v/>
      </c>
      <c r="K767" s="7" t="str">
        <f t="shared" si="2"/>
        <v/>
      </c>
      <c r="L767" s="13"/>
    </row>
    <row r="768">
      <c r="J768" s="7" t="str">
        <f t="shared" si="1"/>
        <v/>
      </c>
      <c r="K768" s="7" t="str">
        <f t="shared" si="2"/>
        <v/>
      </c>
      <c r="L768" s="13"/>
    </row>
    <row r="769">
      <c r="J769" s="7" t="str">
        <f t="shared" si="1"/>
        <v/>
      </c>
      <c r="K769" s="7" t="str">
        <f t="shared" si="2"/>
        <v/>
      </c>
      <c r="L769" s="13"/>
    </row>
    <row r="770">
      <c r="J770" s="7" t="str">
        <f t="shared" si="1"/>
        <v/>
      </c>
      <c r="K770" s="7" t="str">
        <f t="shared" si="2"/>
        <v/>
      </c>
      <c r="L770" s="13"/>
    </row>
    <row r="771">
      <c r="J771" s="7" t="str">
        <f t="shared" si="1"/>
        <v/>
      </c>
      <c r="K771" s="7" t="str">
        <f t="shared" si="2"/>
        <v/>
      </c>
      <c r="L771" s="13"/>
    </row>
    <row r="772">
      <c r="J772" s="7" t="str">
        <f t="shared" si="1"/>
        <v/>
      </c>
      <c r="K772" s="7" t="str">
        <f t="shared" si="2"/>
        <v/>
      </c>
      <c r="L772" s="13"/>
    </row>
    <row r="773">
      <c r="J773" s="7" t="str">
        <f t="shared" si="1"/>
        <v/>
      </c>
      <c r="K773" s="7" t="str">
        <f t="shared" si="2"/>
        <v/>
      </c>
      <c r="L773" s="13"/>
    </row>
    <row r="774">
      <c r="J774" s="7" t="str">
        <f t="shared" si="1"/>
        <v/>
      </c>
      <c r="K774" s="7" t="str">
        <f t="shared" si="2"/>
        <v/>
      </c>
      <c r="L774" s="13"/>
    </row>
    <row r="775">
      <c r="J775" s="7" t="str">
        <f t="shared" si="1"/>
        <v/>
      </c>
      <c r="K775" s="7" t="str">
        <f t="shared" si="2"/>
        <v/>
      </c>
      <c r="L775" s="13"/>
    </row>
    <row r="776">
      <c r="J776" s="7" t="str">
        <f t="shared" si="1"/>
        <v/>
      </c>
      <c r="K776" s="7" t="str">
        <f t="shared" si="2"/>
        <v/>
      </c>
      <c r="L776" s="13"/>
    </row>
    <row r="777">
      <c r="J777" s="7" t="str">
        <f t="shared" si="1"/>
        <v/>
      </c>
      <c r="K777" s="7" t="str">
        <f t="shared" si="2"/>
        <v/>
      </c>
      <c r="L777" s="13"/>
    </row>
    <row r="778">
      <c r="J778" s="7" t="str">
        <f t="shared" si="1"/>
        <v/>
      </c>
      <c r="K778" s="7" t="str">
        <f t="shared" si="2"/>
        <v/>
      </c>
      <c r="L778" s="13"/>
    </row>
    <row r="779">
      <c r="J779" s="7" t="str">
        <f t="shared" si="1"/>
        <v/>
      </c>
      <c r="K779" s="7" t="str">
        <f t="shared" si="2"/>
        <v/>
      </c>
      <c r="L779" s="13"/>
    </row>
    <row r="780">
      <c r="J780" s="7" t="str">
        <f t="shared" si="1"/>
        <v/>
      </c>
      <c r="K780" s="7" t="str">
        <f t="shared" si="2"/>
        <v/>
      </c>
      <c r="L780" s="13"/>
    </row>
    <row r="781">
      <c r="J781" s="7" t="str">
        <f t="shared" si="1"/>
        <v/>
      </c>
      <c r="K781" s="7" t="str">
        <f t="shared" si="2"/>
        <v/>
      </c>
      <c r="L781" s="13"/>
    </row>
    <row r="782">
      <c r="J782" s="7" t="str">
        <f t="shared" si="1"/>
        <v/>
      </c>
      <c r="K782" s="7" t="str">
        <f t="shared" si="2"/>
        <v/>
      </c>
      <c r="L782" s="13"/>
    </row>
    <row r="783">
      <c r="J783" s="7" t="str">
        <f t="shared" si="1"/>
        <v/>
      </c>
      <c r="K783" s="7" t="str">
        <f t="shared" si="2"/>
        <v/>
      </c>
      <c r="L783" s="13"/>
    </row>
    <row r="784">
      <c r="J784" s="7" t="str">
        <f t="shared" si="1"/>
        <v/>
      </c>
      <c r="K784" s="7" t="str">
        <f t="shared" si="2"/>
        <v/>
      </c>
      <c r="L784" s="13"/>
    </row>
    <row r="785">
      <c r="J785" s="7" t="str">
        <f t="shared" si="1"/>
        <v/>
      </c>
      <c r="K785" s="7" t="str">
        <f t="shared" si="2"/>
        <v/>
      </c>
      <c r="L785" s="13"/>
    </row>
    <row r="786">
      <c r="J786" s="7" t="str">
        <f t="shared" si="1"/>
        <v/>
      </c>
      <c r="K786" s="7" t="str">
        <f t="shared" si="2"/>
        <v/>
      </c>
      <c r="L786" s="13"/>
    </row>
    <row r="787">
      <c r="J787" s="7" t="str">
        <f t="shared" si="1"/>
        <v/>
      </c>
      <c r="K787" s="7" t="str">
        <f t="shared" si="2"/>
        <v/>
      </c>
      <c r="L787" s="13"/>
    </row>
    <row r="788">
      <c r="J788" s="7" t="str">
        <f t="shared" si="1"/>
        <v/>
      </c>
      <c r="K788" s="7" t="str">
        <f t="shared" si="2"/>
        <v/>
      </c>
      <c r="L788" s="13"/>
    </row>
    <row r="789">
      <c r="J789" s="7" t="str">
        <f t="shared" si="1"/>
        <v/>
      </c>
      <c r="K789" s="7" t="str">
        <f t="shared" si="2"/>
        <v/>
      </c>
      <c r="L789" s="13"/>
    </row>
    <row r="790">
      <c r="J790" s="7" t="str">
        <f t="shared" si="1"/>
        <v/>
      </c>
      <c r="K790" s="7" t="str">
        <f t="shared" si="2"/>
        <v/>
      </c>
      <c r="L790" s="13"/>
    </row>
    <row r="791">
      <c r="J791" s="7" t="str">
        <f t="shared" si="1"/>
        <v/>
      </c>
      <c r="K791" s="7" t="str">
        <f t="shared" si="2"/>
        <v/>
      </c>
      <c r="L791" s="13"/>
    </row>
    <row r="792">
      <c r="J792" s="7" t="str">
        <f t="shared" si="1"/>
        <v/>
      </c>
      <c r="K792" s="7" t="str">
        <f t="shared" si="2"/>
        <v/>
      </c>
      <c r="L792" s="13"/>
    </row>
    <row r="793">
      <c r="J793" s="7" t="str">
        <f t="shared" si="1"/>
        <v/>
      </c>
      <c r="K793" s="7" t="str">
        <f t="shared" si="2"/>
        <v/>
      </c>
      <c r="L793" s="13"/>
    </row>
    <row r="794">
      <c r="J794" s="7" t="str">
        <f t="shared" si="1"/>
        <v/>
      </c>
      <c r="K794" s="7" t="str">
        <f t="shared" si="2"/>
        <v/>
      </c>
      <c r="L794" s="13"/>
    </row>
    <row r="795">
      <c r="J795" s="7" t="str">
        <f t="shared" si="1"/>
        <v/>
      </c>
      <c r="K795" s="7" t="str">
        <f t="shared" si="2"/>
        <v/>
      </c>
      <c r="L795" s="13"/>
    </row>
    <row r="796">
      <c r="J796" s="7" t="str">
        <f t="shared" si="1"/>
        <v/>
      </c>
      <c r="K796" s="7" t="str">
        <f t="shared" si="2"/>
        <v/>
      </c>
      <c r="L796" s="13"/>
    </row>
    <row r="797">
      <c r="J797" s="7" t="str">
        <f t="shared" si="1"/>
        <v/>
      </c>
      <c r="K797" s="7" t="str">
        <f t="shared" si="2"/>
        <v/>
      </c>
      <c r="L797" s="13"/>
    </row>
    <row r="798">
      <c r="J798" s="7" t="str">
        <f t="shared" si="1"/>
        <v/>
      </c>
      <c r="K798" s="7" t="str">
        <f t="shared" si="2"/>
        <v/>
      </c>
      <c r="L798" s="13"/>
    </row>
    <row r="799">
      <c r="J799" s="7" t="str">
        <f t="shared" si="1"/>
        <v/>
      </c>
      <c r="K799" s="7" t="str">
        <f t="shared" si="2"/>
        <v/>
      </c>
      <c r="L799" s="13"/>
    </row>
    <row r="800">
      <c r="J800" s="7" t="str">
        <f t="shared" si="1"/>
        <v/>
      </c>
      <c r="K800" s="7" t="str">
        <f t="shared" si="2"/>
        <v/>
      </c>
      <c r="L800" s="13"/>
    </row>
    <row r="801">
      <c r="J801" s="7" t="str">
        <f t="shared" si="1"/>
        <v/>
      </c>
      <c r="K801" s="7" t="str">
        <f t="shared" si="2"/>
        <v/>
      </c>
      <c r="L801" s="13"/>
    </row>
    <row r="802">
      <c r="J802" s="7" t="str">
        <f t="shared" si="1"/>
        <v/>
      </c>
      <c r="K802" s="7" t="str">
        <f t="shared" si="2"/>
        <v/>
      </c>
      <c r="L802" s="13"/>
    </row>
    <row r="803">
      <c r="J803" s="7" t="str">
        <f t="shared" si="1"/>
        <v/>
      </c>
      <c r="K803" s="7" t="str">
        <f t="shared" si="2"/>
        <v/>
      </c>
      <c r="L803" s="13"/>
    </row>
    <row r="804">
      <c r="J804" s="7" t="str">
        <f t="shared" si="1"/>
        <v/>
      </c>
      <c r="K804" s="7" t="str">
        <f t="shared" si="2"/>
        <v/>
      </c>
      <c r="L804" s="13"/>
    </row>
    <row r="805">
      <c r="J805" s="7" t="str">
        <f t="shared" si="1"/>
        <v/>
      </c>
      <c r="K805" s="7" t="str">
        <f t="shared" si="2"/>
        <v/>
      </c>
      <c r="L805" s="13"/>
    </row>
    <row r="806">
      <c r="J806" s="7" t="str">
        <f t="shared" si="1"/>
        <v/>
      </c>
      <c r="K806" s="7" t="str">
        <f t="shared" si="2"/>
        <v/>
      </c>
      <c r="L806" s="13"/>
    </row>
    <row r="807">
      <c r="J807" s="7" t="str">
        <f t="shared" si="1"/>
        <v/>
      </c>
      <c r="K807" s="7" t="str">
        <f t="shared" si="2"/>
        <v/>
      </c>
      <c r="L807" s="13"/>
    </row>
    <row r="808">
      <c r="J808" s="7" t="str">
        <f t="shared" si="1"/>
        <v/>
      </c>
      <c r="K808" s="7" t="str">
        <f t="shared" si="2"/>
        <v/>
      </c>
      <c r="L808" s="13"/>
    </row>
    <row r="809">
      <c r="J809" s="7" t="str">
        <f t="shared" si="1"/>
        <v/>
      </c>
      <c r="K809" s="7" t="str">
        <f t="shared" si="2"/>
        <v/>
      </c>
      <c r="L809" s="13"/>
    </row>
    <row r="810">
      <c r="J810" s="7" t="str">
        <f t="shared" si="1"/>
        <v/>
      </c>
      <c r="K810" s="7" t="str">
        <f t="shared" si="2"/>
        <v/>
      </c>
      <c r="L810" s="13"/>
    </row>
    <row r="811">
      <c r="J811" s="7" t="str">
        <f t="shared" si="1"/>
        <v/>
      </c>
      <c r="K811" s="7" t="str">
        <f t="shared" si="2"/>
        <v/>
      </c>
      <c r="L811" s="13"/>
    </row>
    <row r="812">
      <c r="J812" s="7" t="str">
        <f t="shared" si="1"/>
        <v/>
      </c>
      <c r="K812" s="7" t="str">
        <f t="shared" si="2"/>
        <v/>
      </c>
      <c r="L812" s="13"/>
    </row>
    <row r="813">
      <c r="J813" s="7" t="str">
        <f t="shared" si="1"/>
        <v/>
      </c>
      <c r="K813" s="7" t="str">
        <f t="shared" si="2"/>
        <v/>
      </c>
      <c r="L813" s="13"/>
    </row>
    <row r="814">
      <c r="J814" s="7" t="str">
        <f t="shared" si="1"/>
        <v/>
      </c>
      <c r="K814" s="7" t="str">
        <f t="shared" si="2"/>
        <v/>
      </c>
      <c r="L814" s="13"/>
    </row>
    <row r="815">
      <c r="J815" s="7" t="str">
        <f t="shared" si="1"/>
        <v/>
      </c>
      <c r="K815" s="7" t="str">
        <f t="shared" si="2"/>
        <v/>
      </c>
      <c r="L815" s="13"/>
    </row>
    <row r="816">
      <c r="J816" s="7" t="str">
        <f t="shared" si="1"/>
        <v/>
      </c>
      <c r="K816" s="7" t="str">
        <f t="shared" si="2"/>
        <v/>
      </c>
      <c r="L816" s="13"/>
    </row>
    <row r="817">
      <c r="J817" s="7" t="str">
        <f t="shared" si="1"/>
        <v/>
      </c>
      <c r="K817" s="7" t="str">
        <f t="shared" si="2"/>
        <v/>
      </c>
      <c r="L817" s="13"/>
    </row>
    <row r="818">
      <c r="J818" s="7" t="str">
        <f t="shared" si="1"/>
        <v/>
      </c>
      <c r="K818" s="7" t="str">
        <f t="shared" si="2"/>
        <v/>
      </c>
      <c r="L818" s="13"/>
    </row>
    <row r="819">
      <c r="J819" s="7" t="str">
        <f t="shared" si="1"/>
        <v/>
      </c>
      <c r="K819" s="7" t="str">
        <f t="shared" si="2"/>
        <v/>
      </c>
      <c r="L819" s="13"/>
    </row>
    <row r="820">
      <c r="J820" s="7" t="str">
        <f t="shared" si="1"/>
        <v/>
      </c>
      <c r="K820" s="7" t="str">
        <f t="shared" si="2"/>
        <v/>
      </c>
      <c r="L820" s="13"/>
    </row>
    <row r="821">
      <c r="J821" s="7" t="str">
        <f t="shared" si="1"/>
        <v/>
      </c>
      <c r="K821" s="7" t="str">
        <f t="shared" si="2"/>
        <v/>
      </c>
      <c r="L821" s="13"/>
    </row>
    <row r="822">
      <c r="J822" s="7" t="str">
        <f t="shared" si="1"/>
        <v/>
      </c>
      <c r="K822" s="7" t="str">
        <f t="shared" si="2"/>
        <v/>
      </c>
      <c r="L822" s="13"/>
    </row>
    <row r="823">
      <c r="J823" s="7" t="str">
        <f t="shared" si="1"/>
        <v/>
      </c>
      <c r="K823" s="7" t="str">
        <f t="shared" si="2"/>
        <v/>
      </c>
      <c r="L823" s="13"/>
    </row>
    <row r="824">
      <c r="J824" s="7" t="str">
        <f t="shared" si="1"/>
        <v/>
      </c>
      <c r="K824" s="7" t="str">
        <f t="shared" si="2"/>
        <v/>
      </c>
      <c r="L824" s="13"/>
    </row>
    <row r="825">
      <c r="J825" s="7" t="str">
        <f t="shared" si="1"/>
        <v/>
      </c>
      <c r="K825" s="7" t="str">
        <f t="shared" si="2"/>
        <v/>
      </c>
      <c r="L825" s="13"/>
    </row>
    <row r="826">
      <c r="J826" s="7" t="str">
        <f t="shared" si="1"/>
        <v/>
      </c>
      <c r="K826" s="7" t="str">
        <f t="shared" si="2"/>
        <v/>
      </c>
      <c r="L826" s="13"/>
    </row>
    <row r="827">
      <c r="J827" s="7" t="str">
        <f t="shared" si="1"/>
        <v/>
      </c>
      <c r="K827" s="7" t="str">
        <f t="shared" si="2"/>
        <v/>
      </c>
      <c r="L827" s="13"/>
    </row>
    <row r="828">
      <c r="J828" s="7" t="str">
        <f t="shared" si="1"/>
        <v/>
      </c>
      <c r="K828" s="7" t="str">
        <f t="shared" si="2"/>
        <v/>
      </c>
      <c r="L828" s="13"/>
    </row>
    <row r="829">
      <c r="J829" s="7" t="str">
        <f t="shared" si="1"/>
        <v/>
      </c>
      <c r="K829" s="7" t="str">
        <f t="shared" si="2"/>
        <v/>
      </c>
      <c r="L829" s="13"/>
    </row>
    <row r="830">
      <c r="J830" s="7" t="str">
        <f t="shared" si="1"/>
        <v/>
      </c>
      <c r="K830" s="7" t="str">
        <f t="shared" si="2"/>
        <v/>
      </c>
      <c r="L830" s="13"/>
    </row>
    <row r="831">
      <c r="J831" s="7" t="str">
        <f t="shared" si="1"/>
        <v/>
      </c>
      <c r="K831" s="7" t="str">
        <f t="shared" si="2"/>
        <v/>
      </c>
      <c r="L831" s="13"/>
    </row>
    <row r="832">
      <c r="J832" s="7" t="str">
        <f t="shared" si="1"/>
        <v/>
      </c>
      <c r="K832" s="7" t="str">
        <f t="shared" si="2"/>
        <v/>
      </c>
      <c r="L832" s="13"/>
    </row>
    <row r="833">
      <c r="J833" s="7" t="str">
        <f t="shared" si="1"/>
        <v/>
      </c>
      <c r="K833" s="7" t="str">
        <f t="shared" si="2"/>
        <v/>
      </c>
      <c r="L833" s="13"/>
    </row>
    <row r="834">
      <c r="J834" s="7" t="str">
        <f t="shared" si="1"/>
        <v/>
      </c>
      <c r="K834" s="7" t="str">
        <f t="shared" si="2"/>
        <v/>
      </c>
      <c r="L834" s="13"/>
    </row>
    <row r="835">
      <c r="J835" s="7" t="str">
        <f t="shared" si="1"/>
        <v/>
      </c>
      <c r="K835" s="7" t="str">
        <f t="shared" si="2"/>
        <v/>
      </c>
      <c r="L835" s="13"/>
    </row>
    <row r="836">
      <c r="J836" s="7" t="str">
        <f t="shared" si="1"/>
        <v/>
      </c>
      <c r="K836" s="7" t="str">
        <f t="shared" si="2"/>
        <v/>
      </c>
      <c r="L836" s="13"/>
    </row>
    <row r="837">
      <c r="J837" s="7" t="str">
        <f t="shared" si="1"/>
        <v/>
      </c>
      <c r="K837" s="7" t="str">
        <f t="shared" si="2"/>
        <v/>
      </c>
      <c r="L837" s="13"/>
    </row>
    <row r="838">
      <c r="J838" s="7" t="str">
        <f t="shared" si="1"/>
        <v/>
      </c>
      <c r="K838" s="7" t="str">
        <f t="shared" si="2"/>
        <v/>
      </c>
      <c r="L838" s="13"/>
    </row>
    <row r="839">
      <c r="J839" s="7" t="str">
        <f t="shared" si="1"/>
        <v/>
      </c>
      <c r="K839" s="7" t="str">
        <f t="shared" si="2"/>
        <v/>
      </c>
      <c r="L839" s="13"/>
    </row>
    <row r="840">
      <c r="J840" s="7" t="str">
        <f t="shared" si="1"/>
        <v/>
      </c>
      <c r="K840" s="7" t="str">
        <f t="shared" si="2"/>
        <v/>
      </c>
      <c r="L840" s="13"/>
    </row>
    <row r="841">
      <c r="J841" s="7" t="str">
        <f t="shared" si="1"/>
        <v/>
      </c>
      <c r="K841" s="7" t="str">
        <f t="shared" si="2"/>
        <v/>
      </c>
      <c r="L841" s="13"/>
    </row>
    <row r="842">
      <c r="J842" s="7" t="str">
        <f t="shared" si="1"/>
        <v/>
      </c>
      <c r="K842" s="7" t="str">
        <f t="shared" si="2"/>
        <v/>
      </c>
      <c r="L842" s="13"/>
    </row>
    <row r="843">
      <c r="J843" s="7" t="str">
        <f t="shared" si="1"/>
        <v/>
      </c>
      <c r="K843" s="7" t="str">
        <f t="shared" si="2"/>
        <v/>
      </c>
      <c r="L843" s="13"/>
    </row>
    <row r="844">
      <c r="J844" s="7" t="str">
        <f t="shared" si="1"/>
        <v/>
      </c>
      <c r="K844" s="7" t="str">
        <f t="shared" si="2"/>
        <v/>
      </c>
      <c r="L844" s="13"/>
    </row>
    <row r="845">
      <c r="J845" s="7" t="str">
        <f t="shared" si="1"/>
        <v/>
      </c>
      <c r="K845" s="7" t="str">
        <f t="shared" si="2"/>
        <v/>
      </c>
      <c r="L845" s="13"/>
    </row>
    <row r="846">
      <c r="J846" s="7" t="str">
        <f t="shared" si="1"/>
        <v/>
      </c>
      <c r="K846" s="7" t="str">
        <f t="shared" si="2"/>
        <v/>
      </c>
      <c r="L846" s="13"/>
    </row>
    <row r="847">
      <c r="J847" s="7" t="str">
        <f t="shared" si="1"/>
        <v/>
      </c>
      <c r="K847" s="7" t="str">
        <f t="shared" si="2"/>
        <v/>
      </c>
      <c r="L847" s="13"/>
    </row>
    <row r="848">
      <c r="J848" s="7" t="str">
        <f t="shared" si="1"/>
        <v/>
      </c>
      <c r="K848" s="7" t="str">
        <f t="shared" si="2"/>
        <v/>
      </c>
      <c r="L848" s="13"/>
    </row>
    <row r="849">
      <c r="J849" s="7" t="str">
        <f t="shared" si="1"/>
        <v/>
      </c>
      <c r="K849" s="7" t="str">
        <f t="shared" si="2"/>
        <v/>
      </c>
      <c r="L849" s="13"/>
    </row>
    <row r="850">
      <c r="J850" s="7" t="str">
        <f t="shared" si="1"/>
        <v/>
      </c>
      <c r="K850" s="7" t="str">
        <f t="shared" si="2"/>
        <v/>
      </c>
      <c r="L850" s="13"/>
    </row>
    <row r="851">
      <c r="J851" s="7" t="str">
        <f t="shared" si="1"/>
        <v/>
      </c>
      <c r="K851" s="7" t="str">
        <f t="shared" si="2"/>
        <v/>
      </c>
      <c r="L851" s="13"/>
    </row>
    <row r="852">
      <c r="J852" s="7" t="str">
        <f t="shared" si="1"/>
        <v/>
      </c>
      <c r="K852" s="7" t="str">
        <f t="shared" si="2"/>
        <v/>
      </c>
      <c r="L852" s="13"/>
    </row>
    <row r="853">
      <c r="J853" s="7" t="str">
        <f t="shared" si="1"/>
        <v/>
      </c>
      <c r="K853" s="7" t="str">
        <f t="shared" si="2"/>
        <v/>
      </c>
      <c r="L853" s="13"/>
    </row>
    <row r="854">
      <c r="J854" s="7" t="str">
        <f t="shared" si="1"/>
        <v/>
      </c>
      <c r="K854" s="7" t="str">
        <f t="shared" si="2"/>
        <v/>
      </c>
      <c r="L854" s="13"/>
    </row>
    <row r="855">
      <c r="J855" s="7" t="str">
        <f t="shared" si="1"/>
        <v/>
      </c>
      <c r="K855" s="7" t="str">
        <f t="shared" si="2"/>
        <v/>
      </c>
      <c r="L855" s="13"/>
    </row>
    <row r="856">
      <c r="J856" s="7" t="str">
        <f t="shared" si="1"/>
        <v/>
      </c>
      <c r="K856" s="7" t="str">
        <f t="shared" si="2"/>
        <v/>
      </c>
      <c r="L856" s="13"/>
    </row>
    <row r="857">
      <c r="J857" s="7" t="str">
        <f t="shared" si="1"/>
        <v/>
      </c>
      <c r="K857" s="7" t="str">
        <f t="shared" si="2"/>
        <v/>
      </c>
      <c r="L857" s="13"/>
    </row>
    <row r="858">
      <c r="J858" s="7" t="str">
        <f t="shared" si="1"/>
        <v/>
      </c>
      <c r="K858" s="7" t="str">
        <f t="shared" si="2"/>
        <v/>
      </c>
      <c r="L858" s="13"/>
    </row>
    <row r="859">
      <c r="J859" s="7" t="str">
        <f t="shared" si="1"/>
        <v/>
      </c>
      <c r="K859" s="7" t="str">
        <f t="shared" si="2"/>
        <v/>
      </c>
      <c r="L859" s="13"/>
    </row>
    <row r="860">
      <c r="J860" s="7" t="str">
        <f t="shared" si="1"/>
        <v/>
      </c>
      <c r="K860" s="7" t="str">
        <f t="shared" si="2"/>
        <v/>
      </c>
      <c r="L860" s="13"/>
    </row>
    <row r="861">
      <c r="J861" s="7" t="str">
        <f t="shared" si="1"/>
        <v/>
      </c>
      <c r="K861" s="7" t="str">
        <f t="shared" si="2"/>
        <v/>
      </c>
      <c r="L861" s="13"/>
    </row>
    <row r="862">
      <c r="J862" s="7" t="str">
        <f t="shared" si="1"/>
        <v/>
      </c>
      <c r="K862" s="7" t="str">
        <f t="shared" si="2"/>
        <v/>
      </c>
      <c r="L862" s="13"/>
    </row>
    <row r="863">
      <c r="J863" s="7" t="str">
        <f t="shared" si="1"/>
        <v/>
      </c>
      <c r="K863" s="7" t="str">
        <f t="shared" si="2"/>
        <v/>
      </c>
      <c r="L863" s="13"/>
    </row>
    <row r="864">
      <c r="J864" s="7" t="str">
        <f t="shared" si="1"/>
        <v/>
      </c>
      <c r="K864" s="7" t="str">
        <f t="shared" si="2"/>
        <v/>
      </c>
      <c r="L864" s="13"/>
    </row>
    <row r="865">
      <c r="J865" s="7" t="str">
        <f t="shared" si="1"/>
        <v/>
      </c>
      <c r="K865" s="7" t="str">
        <f t="shared" si="2"/>
        <v/>
      </c>
      <c r="L865" s="13"/>
    </row>
    <row r="866">
      <c r="J866" s="7" t="str">
        <f t="shared" si="1"/>
        <v/>
      </c>
      <c r="K866" s="7" t="str">
        <f t="shared" si="2"/>
        <v/>
      </c>
      <c r="L866" s="13"/>
    </row>
    <row r="867">
      <c r="J867" s="7" t="str">
        <f t="shared" si="1"/>
        <v/>
      </c>
      <c r="K867" s="7" t="str">
        <f t="shared" si="2"/>
        <v/>
      </c>
      <c r="L867" s="13"/>
    </row>
    <row r="868">
      <c r="J868" s="7" t="str">
        <f t="shared" si="1"/>
        <v/>
      </c>
      <c r="K868" s="7" t="str">
        <f t="shared" si="2"/>
        <v/>
      </c>
      <c r="L868" s="13"/>
    </row>
    <row r="869">
      <c r="J869" s="7" t="str">
        <f t="shared" si="1"/>
        <v/>
      </c>
      <c r="K869" s="7" t="str">
        <f t="shared" si="2"/>
        <v/>
      </c>
      <c r="L869" s="13"/>
    </row>
    <row r="870">
      <c r="J870" s="7" t="str">
        <f t="shared" si="1"/>
        <v/>
      </c>
      <c r="K870" s="7" t="str">
        <f t="shared" si="2"/>
        <v/>
      </c>
      <c r="L870" s="13"/>
    </row>
    <row r="871">
      <c r="J871" s="7" t="str">
        <f t="shared" si="1"/>
        <v/>
      </c>
      <c r="K871" s="7" t="str">
        <f t="shared" si="2"/>
        <v/>
      </c>
      <c r="L871" s="13"/>
    </row>
    <row r="872">
      <c r="J872" s="7" t="str">
        <f t="shared" si="1"/>
        <v/>
      </c>
      <c r="K872" s="7" t="str">
        <f t="shared" si="2"/>
        <v/>
      </c>
      <c r="L872" s="13"/>
    </row>
    <row r="873">
      <c r="J873" s="7" t="str">
        <f t="shared" si="1"/>
        <v/>
      </c>
      <c r="K873" s="7" t="str">
        <f t="shared" si="2"/>
        <v/>
      </c>
      <c r="L873" s="13"/>
    </row>
    <row r="874">
      <c r="J874" s="7" t="str">
        <f t="shared" si="1"/>
        <v/>
      </c>
      <c r="K874" s="7" t="str">
        <f t="shared" si="2"/>
        <v/>
      </c>
      <c r="L874" s="13"/>
    </row>
    <row r="875">
      <c r="J875" s="7" t="str">
        <f t="shared" si="1"/>
        <v/>
      </c>
      <c r="K875" s="7" t="str">
        <f t="shared" si="2"/>
        <v/>
      </c>
      <c r="L875" s="13"/>
    </row>
    <row r="876">
      <c r="J876" s="7" t="str">
        <f t="shared" si="1"/>
        <v/>
      </c>
      <c r="K876" s="7" t="str">
        <f t="shared" si="2"/>
        <v/>
      </c>
      <c r="L876" s="13"/>
    </row>
    <row r="877">
      <c r="J877" s="7" t="str">
        <f t="shared" si="1"/>
        <v/>
      </c>
      <c r="K877" s="7" t="str">
        <f t="shared" si="2"/>
        <v/>
      </c>
      <c r="L877" s="13"/>
    </row>
    <row r="878">
      <c r="J878" s="7" t="str">
        <f t="shared" si="1"/>
        <v/>
      </c>
      <c r="K878" s="7" t="str">
        <f t="shared" si="2"/>
        <v/>
      </c>
      <c r="L878" s="13"/>
    </row>
    <row r="879">
      <c r="J879" s="7" t="str">
        <f t="shared" si="1"/>
        <v/>
      </c>
      <c r="K879" s="7" t="str">
        <f t="shared" si="2"/>
        <v/>
      </c>
      <c r="L879" s="13"/>
    </row>
    <row r="880">
      <c r="J880" s="7" t="str">
        <f t="shared" si="1"/>
        <v/>
      </c>
      <c r="K880" s="7" t="str">
        <f t="shared" si="2"/>
        <v/>
      </c>
      <c r="L880" s="13"/>
    </row>
    <row r="881">
      <c r="J881" s="7" t="str">
        <f t="shared" si="1"/>
        <v/>
      </c>
      <c r="K881" s="7" t="str">
        <f t="shared" si="2"/>
        <v/>
      </c>
      <c r="L881" s="13"/>
    </row>
    <row r="882">
      <c r="J882" s="7" t="str">
        <f t="shared" si="1"/>
        <v/>
      </c>
      <c r="K882" s="7" t="str">
        <f t="shared" si="2"/>
        <v/>
      </c>
      <c r="L882" s="13"/>
    </row>
    <row r="883">
      <c r="J883" s="7" t="str">
        <f t="shared" si="1"/>
        <v/>
      </c>
      <c r="K883" s="7" t="str">
        <f t="shared" si="2"/>
        <v/>
      </c>
      <c r="L883" s="13"/>
    </row>
    <row r="884">
      <c r="J884" s="7" t="str">
        <f t="shared" si="1"/>
        <v/>
      </c>
      <c r="K884" s="7" t="str">
        <f t="shared" si="2"/>
        <v/>
      </c>
      <c r="L884" s="13"/>
    </row>
    <row r="885">
      <c r="J885" s="7" t="str">
        <f t="shared" si="1"/>
        <v/>
      </c>
      <c r="K885" s="7" t="str">
        <f t="shared" si="2"/>
        <v/>
      </c>
      <c r="L885" s="13"/>
    </row>
    <row r="886">
      <c r="J886" s="7" t="str">
        <f t="shared" si="1"/>
        <v/>
      </c>
      <c r="K886" s="7" t="str">
        <f t="shared" si="2"/>
        <v/>
      </c>
      <c r="L886" s="13"/>
    </row>
    <row r="887">
      <c r="J887" s="7" t="str">
        <f t="shared" si="1"/>
        <v/>
      </c>
      <c r="K887" s="7" t="str">
        <f t="shared" si="2"/>
        <v/>
      </c>
      <c r="L887" s="13"/>
    </row>
    <row r="888">
      <c r="J888" s="7" t="str">
        <f t="shared" si="1"/>
        <v/>
      </c>
      <c r="K888" s="7" t="str">
        <f t="shared" si="2"/>
        <v/>
      </c>
      <c r="L888" s="13"/>
    </row>
    <row r="889">
      <c r="J889" s="7" t="str">
        <f t="shared" si="1"/>
        <v/>
      </c>
      <c r="K889" s="7" t="str">
        <f t="shared" si="2"/>
        <v/>
      </c>
      <c r="L889" s="13"/>
    </row>
    <row r="890">
      <c r="J890" s="7" t="str">
        <f t="shared" si="1"/>
        <v/>
      </c>
      <c r="K890" s="7" t="str">
        <f t="shared" si="2"/>
        <v/>
      </c>
      <c r="L890" s="13"/>
    </row>
    <row r="891">
      <c r="J891" s="7" t="str">
        <f t="shared" si="1"/>
        <v/>
      </c>
      <c r="K891" s="7" t="str">
        <f t="shared" si="2"/>
        <v/>
      </c>
      <c r="L891" s="13"/>
    </row>
    <row r="892">
      <c r="J892" s="7" t="str">
        <f t="shared" si="1"/>
        <v/>
      </c>
      <c r="K892" s="7" t="str">
        <f t="shared" si="2"/>
        <v/>
      </c>
      <c r="L892" s="13"/>
    </row>
    <row r="893">
      <c r="J893" s="7" t="str">
        <f t="shared" si="1"/>
        <v/>
      </c>
      <c r="K893" s="7" t="str">
        <f t="shared" si="2"/>
        <v/>
      </c>
      <c r="L893" s="13"/>
    </row>
    <row r="894">
      <c r="J894" s="7" t="str">
        <f t="shared" si="1"/>
        <v/>
      </c>
      <c r="K894" s="7" t="str">
        <f t="shared" si="2"/>
        <v/>
      </c>
      <c r="L894" s="13"/>
    </row>
    <row r="895">
      <c r="J895" s="7" t="str">
        <f t="shared" si="1"/>
        <v/>
      </c>
      <c r="K895" s="7" t="str">
        <f t="shared" si="2"/>
        <v/>
      </c>
      <c r="L895" s="13"/>
    </row>
    <row r="896">
      <c r="J896" s="7" t="str">
        <f t="shared" si="1"/>
        <v/>
      </c>
      <c r="K896" s="7" t="str">
        <f t="shared" si="2"/>
        <v/>
      </c>
      <c r="L896" s="13"/>
    </row>
    <row r="897">
      <c r="J897" s="7" t="str">
        <f t="shared" si="1"/>
        <v/>
      </c>
      <c r="K897" s="7" t="str">
        <f t="shared" si="2"/>
        <v/>
      </c>
      <c r="L897" s="13"/>
    </row>
    <row r="898">
      <c r="J898" s="7" t="str">
        <f t="shared" si="1"/>
        <v/>
      </c>
      <c r="K898" s="7" t="str">
        <f t="shared" si="2"/>
        <v/>
      </c>
      <c r="L898" s="13"/>
    </row>
    <row r="899">
      <c r="J899" s="7" t="str">
        <f t="shared" si="1"/>
        <v/>
      </c>
      <c r="K899" s="7" t="str">
        <f t="shared" si="2"/>
        <v/>
      </c>
      <c r="L899" s="13"/>
    </row>
    <row r="900">
      <c r="J900" s="7" t="str">
        <f t="shared" si="1"/>
        <v/>
      </c>
      <c r="K900" s="7" t="str">
        <f t="shared" si="2"/>
        <v/>
      </c>
      <c r="L900" s="13"/>
    </row>
    <row r="901">
      <c r="J901" s="7" t="str">
        <f t="shared" si="1"/>
        <v/>
      </c>
      <c r="K901" s="7" t="str">
        <f t="shared" si="2"/>
        <v/>
      </c>
      <c r="L901" s="13"/>
    </row>
    <row r="902">
      <c r="J902" s="7" t="str">
        <f t="shared" si="1"/>
        <v/>
      </c>
      <c r="K902" s="7" t="str">
        <f t="shared" si="2"/>
        <v/>
      </c>
      <c r="L902" s="13"/>
    </row>
    <row r="903">
      <c r="J903" s="7" t="str">
        <f t="shared" si="1"/>
        <v/>
      </c>
      <c r="K903" s="7" t="str">
        <f t="shared" si="2"/>
        <v/>
      </c>
      <c r="L903" s="13"/>
    </row>
    <row r="904">
      <c r="J904" s="7" t="str">
        <f t="shared" si="1"/>
        <v/>
      </c>
      <c r="K904" s="7" t="str">
        <f t="shared" si="2"/>
        <v/>
      </c>
      <c r="L904" s="13"/>
    </row>
    <row r="905">
      <c r="J905" s="7" t="str">
        <f t="shared" si="1"/>
        <v/>
      </c>
      <c r="K905" s="7" t="str">
        <f t="shared" si="2"/>
        <v/>
      </c>
      <c r="L905" s="13"/>
    </row>
    <row r="906">
      <c r="J906" s="7" t="str">
        <f t="shared" si="1"/>
        <v/>
      </c>
      <c r="K906" s="7" t="str">
        <f t="shared" si="2"/>
        <v/>
      </c>
      <c r="L906" s="13"/>
    </row>
    <row r="907">
      <c r="J907" s="7" t="str">
        <f t="shared" si="1"/>
        <v/>
      </c>
      <c r="K907" s="7" t="str">
        <f t="shared" si="2"/>
        <v/>
      </c>
      <c r="L907" s="13"/>
    </row>
    <row r="908">
      <c r="J908" s="7" t="str">
        <f t="shared" si="1"/>
        <v/>
      </c>
      <c r="K908" s="7" t="str">
        <f t="shared" si="2"/>
        <v/>
      </c>
      <c r="L908" s="13"/>
    </row>
    <row r="909">
      <c r="J909" s="7" t="str">
        <f t="shared" si="1"/>
        <v/>
      </c>
      <c r="K909" s="7" t="str">
        <f t="shared" si="2"/>
        <v/>
      </c>
      <c r="L909" s="13"/>
    </row>
    <row r="910">
      <c r="J910" s="7" t="str">
        <f t="shared" si="1"/>
        <v/>
      </c>
      <c r="K910" s="7" t="str">
        <f t="shared" si="2"/>
        <v/>
      </c>
      <c r="L910" s="13"/>
    </row>
    <row r="911">
      <c r="J911" s="7" t="str">
        <f t="shared" si="1"/>
        <v/>
      </c>
      <c r="K911" s="7" t="str">
        <f t="shared" si="2"/>
        <v/>
      </c>
      <c r="L911" s="13"/>
    </row>
    <row r="912">
      <c r="J912" s="7" t="str">
        <f t="shared" si="1"/>
        <v/>
      </c>
      <c r="K912" s="7" t="str">
        <f t="shared" si="2"/>
        <v/>
      </c>
      <c r="L912" s="13"/>
    </row>
    <row r="913">
      <c r="J913" s="7" t="str">
        <f t="shared" si="1"/>
        <v/>
      </c>
      <c r="K913" s="7" t="str">
        <f t="shared" si="2"/>
        <v/>
      </c>
      <c r="L913" s="13"/>
    </row>
    <row r="914">
      <c r="J914" s="7" t="str">
        <f t="shared" si="1"/>
        <v/>
      </c>
      <c r="K914" s="7" t="str">
        <f t="shared" si="2"/>
        <v/>
      </c>
      <c r="L914" s="13"/>
    </row>
    <row r="915">
      <c r="J915" s="7" t="str">
        <f t="shared" si="1"/>
        <v/>
      </c>
      <c r="K915" s="7" t="str">
        <f t="shared" si="2"/>
        <v/>
      </c>
      <c r="L915" s="13"/>
    </row>
    <row r="916">
      <c r="J916" s="7" t="str">
        <f t="shared" si="1"/>
        <v/>
      </c>
      <c r="K916" s="7" t="str">
        <f t="shared" si="2"/>
        <v/>
      </c>
      <c r="L916" s="13"/>
    </row>
    <row r="917">
      <c r="J917" s="7" t="str">
        <f t="shared" si="1"/>
        <v/>
      </c>
      <c r="K917" s="7" t="str">
        <f t="shared" si="2"/>
        <v/>
      </c>
      <c r="L917" s="13"/>
    </row>
    <row r="918">
      <c r="J918" s="7" t="str">
        <f t="shared" si="1"/>
        <v/>
      </c>
      <c r="K918" s="7" t="str">
        <f t="shared" si="2"/>
        <v/>
      </c>
      <c r="L918" s="13"/>
    </row>
    <row r="919">
      <c r="J919" s="7" t="str">
        <f t="shared" si="1"/>
        <v/>
      </c>
      <c r="K919" s="7" t="str">
        <f t="shared" si="2"/>
        <v/>
      </c>
      <c r="L919" s="13"/>
    </row>
    <row r="920">
      <c r="J920" s="7" t="str">
        <f t="shared" si="1"/>
        <v/>
      </c>
      <c r="K920" s="7" t="str">
        <f t="shared" si="2"/>
        <v/>
      </c>
      <c r="L920" s="13"/>
    </row>
    <row r="921">
      <c r="J921" s="7" t="str">
        <f t="shared" si="1"/>
        <v/>
      </c>
      <c r="K921" s="7" t="str">
        <f t="shared" si="2"/>
        <v/>
      </c>
      <c r="L921" s="13"/>
    </row>
    <row r="922">
      <c r="J922" s="7" t="str">
        <f t="shared" si="1"/>
        <v/>
      </c>
      <c r="K922" s="7" t="str">
        <f t="shared" si="2"/>
        <v/>
      </c>
      <c r="L922" s="13"/>
    </row>
    <row r="923">
      <c r="J923" s="7" t="str">
        <f t="shared" si="1"/>
        <v/>
      </c>
      <c r="K923" s="7" t="str">
        <f t="shared" si="2"/>
        <v/>
      </c>
      <c r="L923" s="13"/>
    </row>
    <row r="924">
      <c r="J924" s="7" t="str">
        <f t="shared" si="1"/>
        <v/>
      </c>
      <c r="K924" s="7" t="str">
        <f t="shared" si="2"/>
        <v/>
      </c>
      <c r="L924" s="13"/>
    </row>
    <row r="925">
      <c r="J925" s="7" t="str">
        <f t="shared" si="1"/>
        <v/>
      </c>
      <c r="K925" s="7" t="str">
        <f t="shared" si="2"/>
        <v/>
      </c>
      <c r="L925" s="13"/>
    </row>
    <row r="926">
      <c r="J926" s="7" t="str">
        <f t="shared" si="1"/>
        <v/>
      </c>
      <c r="K926" s="7" t="str">
        <f t="shared" si="2"/>
        <v/>
      </c>
      <c r="L926" s="13"/>
    </row>
    <row r="927">
      <c r="J927" s="7" t="str">
        <f t="shared" si="1"/>
        <v/>
      </c>
      <c r="K927" s="7" t="str">
        <f t="shared" si="2"/>
        <v/>
      </c>
      <c r="L927" s="13"/>
    </row>
    <row r="928">
      <c r="J928" s="7" t="str">
        <f t="shared" si="1"/>
        <v/>
      </c>
      <c r="K928" s="7" t="str">
        <f t="shared" si="2"/>
        <v/>
      </c>
      <c r="L928" s="13"/>
    </row>
    <row r="929">
      <c r="J929" s="7" t="str">
        <f t="shared" si="1"/>
        <v/>
      </c>
      <c r="K929" s="7" t="str">
        <f t="shared" si="2"/>
        <v/>
      </c>
      <c r="L929" s="13"/>
    </row>
    <row r="930">
      <c r="J930" s="7" t="str">
        <f t="shared" si="1"/>
        <v/>
      </c>
      <c r="K930" s="7" t="str">
        <f t="shared" si="2"/>
        <v/>
      </c>
      <c r="L930" s="13"/>
    </row>
    <row r="931">
      <c r="J931" s="7" t="str">
        <f t="shared" si="1"/>
        <v/>
      </c>
      <c r="K931" s="7" t="str">
        <f t="shared" si="2"/>
        <v/>
      </c>
      <c r="L931" s="13"/>
    </row>
    <row r="932">
      <c r="J932" s="7" t="str">
        <f t="shared" si="1"/>
        <v/>
      </c>
      <c r="K932" s="7" t="str">
        <f t="shared" si="2"/>
        <v/>
      </c>
      <c r="L932" s="13"/>
    </row>
    <row r="933">
      <c r="J933" s="7" t="str">
        <f t="shared" si="1"/>
        <v/>
      </c>
      <c r="K933" s="7" t="str">
        <f t="shared" si="2"/>
        <v/>
      </c>
      <c r="L933" s="13"/>
    </row>
    <row r="934">
      <c r="J934" s="7" t="str">
        <f t="shared" si="1"/>
        <v/>
      </c>
      <c r="K934" s="7" t="str">
        <f t="shared" si="2"/>
        <v/>
      </c>
      <c r="L934" s="13"/>
    </row>
    <row r="935">
      <c r="J935" s="7" t="str">
        <f t="shared" si="1"/>
        <v/>
      </c>
      <c r="K935" s="7" t="str">
        <f t="shared" si="2"/>
        <v/>
      </c>
      <c r="L935" s="13"/>
    </row>
    <row r="936">
      <c r="J936" s="7" t="str">
        <f t="shared" si="1"/>
        <v/>
      </c>
      <c r="K936" s="7" t="str">
        <f t="shared" si="2"/>
        <v/>
      </c>
      <c r="L936" s="13"/>
    </row>
    <row r="937">
      <c r="J937" s="7" t="str">
        <f t="shared" si="1"/>
        <v/>
      </c>
      <c r="K937" s="7" t="str">
        <f t="shared" si="2"/>
        <v/>
      </c>
      <c r="L937" s="13"/>
    </row>
    <row r="938">
      <c r="J938" s="7" t="str">
        <f t="shared" si="1"/>
        <v/>
      </c>
      <c r="K938" s="7" t="str">
        <f t="shared" si="2"/>
        <v/>
      </c>
      <c r="L938" s="13"/>
    </row>
    <row r="939">
      <c r="J939" s="7" t="str">
        <f t="shared" si="1"/>
        <v/>
      </c>
      <c r="K939" s="7" t="str">
        <f t="shared" si="2"/>
        <v/>
      </c>
      <c r="L939" s="13"/>
    </row>
    <row r="940">
      <c r="J940" s="7" t="str">
        <f t="shared" si="1"/>
        <v/>
      </c>
      <c r="K940" s="7" t="str">
        <f t="shared" si="2"/>
        <v/>
      </c>
      <c r="L940" s="13"/>
    </row>
    <row r="941">
      <c r="J941" s="7" t="str">
        <f t="shared" si="1"/>
        <v/>
      </c>
      <c r="K941" s="7" t="str">
        <f t="shared" si="2"/>
        <v/>
      </c>
      <c r="L941" s="13"/>
    </row>
    <row r="942">
      <c r="J942" s="7" t="str">
        <f t="shared" si="1"/>
        <v/>
      </c>
      <c r="K942" s="7" t="str">
        <f t="shared" si="2"/>
        <v/>
      </c>
      <c r="L942" s="13"/>
    </row>
    <row r="943">
      <c r="J943" s="7" t="str">
        <f t="shared" si="1"/>
        <v/>
      </c>
      <c r="K943" s="7" t="str">
        <f t="shared" si="2"/>
        <v/>
      </c>
      <c r="L943" s="13"/>
    </row>
    <row r="944">
      <c r="J944" s="7" t="str">
        <f t="shared" si="1"/>
        <v/>
      </c>
      <c r="K944" s="7" t="str">
        <f t="shared" si="2"/>
        <v/>
      </c>
      <c r="L944" s="13"/>
    </row>
    <row r="945">
      <c r="J945" s="7" t="str">
        <f t="shared" si="1"/>
        <v/>
      </c>
      <c r="K945" s="7" t="str">
        <f t="shared" si="2"/>
        <v/>
      </c>
      <c r="L945" s="13"/>
    </row>
    <row r="946">
      <c r="J946" s="7" t="str">
        <f t="shared" si="1"/>
        <v/>
      </c>
      <c r="K946" s="7" t="str">
        <f t="shared" si="2"/>
        <v/>
      </c>
      <c r="L946" s="13"/>
    </row>
    <row r="947">
      <c r="J947" s="7" t="str">
        <f t="shared" si="1"/>
        <v/>
      </c>
      <c r="K947" s="7" t="str">
        <f t="shared" si="2"/>
        <v/>
      </c>
      <c r="L947" s="13"/>
    </row>
    <row r="948">
      <c r="J948" s="7" t="str">
        <f t="shared" si="1"/>
        <v/>
      </c>
      <c r="K948" s="7" t="str">
        <f t="shared" si="2"/>
        <v/>
      </c>
      <c r="L948" s="13"/>
    </row>
    <row r="949">
      <c r="J949" s="7" t="str">
        <f t="shared" si="1"/>
        <v/>
      </c>
      <c r="K949" s="7" t="str">
        <f t="shared" si="2"/>
        <v/>
      </c>
      <c r="L949" s="13"/>
    </row>
    <row r="950">
      <c r="J950" s="7" t="str">
        <f t="shared" si="1"/>
        <v/>
      </c>
      <c r="K950" s="7" t="str">
        <f t="shared" si="2"/>
        <v/>
      </c>
      <c r="L950" s="13"/>
    </row>
    <row r="951">
      <c r="J951" s="7" t="str">
        <f t="shared" si="1"/>
        <v/>
      </c>
      <c r="K951" s="7" t="str">
        <f t="shared" si="2"/>
        <v/>
      </c>
      <c r="L951" s="13"/>
    </row>
    <row r="952">
      <c r="J952" s="7" t="str">
        <f t="shared" si="1"/>
        <v/>
      </c>
      <c r="K952" s="7" t="str">
        <f t="shared" si="2"/>
        <v/>
      </c>
      <c r="L952" s="13"/>
    </row>
    <row r="953">
      <c r="J953" s="7" t="str">
        <f t="shared" si="1"/>
        <v/>
      </c>
      <c r="K953" s="7" t="str">
        <f t="shared" si="2"/>
        <v/>
      </c>
      <c r="L953" s="13"/>
    </row>
    <row r="954">
      <c r="J954" s="7" t="str">
        <f t="shared" si="1"/>
        <v/>
      </c>
      <c r="K954" s="7" t="str">
        <f t="shared" si="2"/>
        <v/>
      </c>
      <c r="L954" s="13"/>
    </row>
    <row r="955">
      <c r="J955" s="7" t="str">
        <f t="shared" si="1"/>
        <v/>
      </c>
      <c r="K955" s="7" t="str">
        <f t="shared" si="2"/>
        <v/>
      </c>
      <c r="L955" s="13"/>
    </row>
    <row r="956">
      <c r="J956" s="7" t="str">
        <f t="shared" si="1"/>
        <v/>
      </c>
      <c r="K956" s="7" t="str">
        <f t="shared" si="2"/>
        <v/>
      </c>
      <c r="L956" s="13"/>
    </row>
    <row r="957">
      <c r="J957" s="7" t="str">
        <f t="shared" si="1"/>
        <v/>
      </c>
      <c r="K957" s="7" t="str">
        <f t="shared" si="2"/>
        <v/>
      </c>
      <c r="L957" s="13"/>
    </row>
    <row r="958">
      <c r="J958" s="7" t="str">
        <f t="shared" si="1"/>
        <v/>
      </c>
      <c r="K958" s="7" t="str">
        <f t="shared" si="2"/>
        <v/>
      </c>
      <c r="L958" s="13"/>
    </row>
    <row r="959">
      <c r="J959" s="7" t="str">
        <f t="shared" si="1"/>
        <v/>
      </c>
      <c r="K959" s="7" t="str">
        <f t="shared" si="2"/>
        <v/>
      </c>
      <c r="L959" s="13"/>
    </row>
    <row r="960">
      <c r="J960" s="7" t="str">
        <f t="shared" si="1"/>
        <v/>
      </c>
      <c r="K960" s="7" t="str">
        <f t="shared" si="2"/>
        <v/>
      </c>
      <c r="L960" s="13"/>
    </row>
    <row r="961">
      <c r="J961" s="7" t="str">
        <f t="shared" si="1"/>
        <v/>
      </c>
      <c r="K961" s="7" t="str">
        <f t="shared" si="2"/>
        <v/>
      </c>
      <c r="L961" s="13"/>
    </row>
    <row r="962">
      <c r="J962" s="7" t="str">
        <f t="shared" si="1"/>
        <v/>
      </c>
      <c r="K962" s="7" t="str">
        <f t="shared" si="2"/>
        <v/>
      </c>
      <c r="L962" s="13"/>
    </row>
    <row r="963">
      <c r="J963" s="7" t="str">
        <f t="shared" si="1"/>
        <v/>
      </c>
      <c r="K963" s="7" t="str">
        <f t="shared" si="2"/>
        <v/>
      </c>
      <c r="L963" s="13"/>
    </row>
    <row r="964">
      <c r="J964" s="7" t="str">
        <f t="shared" si="1"/>
        <v/>
      </c>
      <c r="K964" s="7" t="str">
        <f t="shared" si="2"/>
        <v/>
      </c>
      <c r="L964" s="13"/>
    </row>
    <row r="965">
      <c r="J965" s="7" t="str">
        <f t="shared" si="1"/>
        <v/>
      </c>
      <c r="K965" s="7" t="str">
        <f t="shared" si="2"/>
        <v/>
      </c>
      <c r="L965" s="13"/>
    </row>
    <row r="966">
      <c r="J966" s="7" t="str">
        <f t="shared" si="1"/>
        <v/>
      </c>
      <c r="K966" s="7" t="str">
        <f t="shared" si="2"/>
        <v/>
      </c>
      <c r="L966" s="13"/>
    </row>
    <row r="967">
      <c r="J967" s="7" t="str">
        <f t="shared" si="1"/>
        <v/>
      </c>
      <c r="K967" s="7" t="str">
        <f t="shared" si="2"/>
        <v/>
      </c>
      <c r="L967" s="13"/>
    </row>
    <row r="968">
      <c r="J968" s="7" t="str">
        <f t="shared" si="1"/>
        <v/>
      </c>
      <c r="K968" s="7" t="str">
        <f t="shared" si="2"/>
        <v/>
      </c>
      <c r="L968" s="13"/>
    </row>
    <row r="969">
      <c r="J969" s="7" t="str">
        <f t="shared" si="1"/>
        <v/>
      </c>
      <c r="K969" s="7" t="str">
        <f t="shared" si="2"/>
        <v/>
      </c>
      <c r="L969" s="13"/>
    </row>
    <row r="970">
      <c r="J970" s="7" t="str">
        <f t="shared" si="1"/>
        <v/>
      </c>
      <c r="K970" s="7" t="str">
        <f t="shared" si="2"/>
        <v/>
      </c>
      <c r="L970" s="13"/>
    </row>
    <row r="971">
      <c r="J971" s="7" t="str">
        <f t="shared" si="1"/>
        <v/>
      </c>
      <c r="K971" s="7" t="str">
        <f t="shared" si="2"/>
        <v/>
      </c>
      <c r="L971" s="13"/>
    </row>
    <row r="972">
      <c r="J972" s="7" t="str">
        <f t="shared" si="1"/>
        <v/>
      </c>
      <c r="K972" s="7" t="str">
        <f t="shared" si="2"/>
        <v/>
      </c>
      <c r="L972" s="13"/>
    </row>
    <row r="973">
      <c r="J973" s="7" t="str">
        <f t="shared" si="1"/>
        <v/>
      </c>
      <c r="K973" s="7" t="str">
        <f t="shared" si="2"/>
        <v/>
      </c>
      <c r="L973" s="13"/>
    </row>
    <row r="974">
      <c r="J974" s="7" t="str">
        <f t="shared" si="1"/>
        <v/>
      </c>
      <c r="K974" s="7" t="str">
        <f t="shared" si="2"/>
        <v/>
      </c>
      <c r="L974" s="13"/>
    </row>
    <row r="975">
      <c r="J975" s="7" t="str">
        <f t="shared" si="1"/>
        <v/>
      </c>
      <c r="K975" s="7" t="str">
        <f t="shared" si="2"/>
        <v/>
      </c>
      <c r="L975" s="13"/>
    </row>
    <row r="976">
      <c r="J976" s="7" t="str">
        <f t="shared" si="1"/>
        <v/>
      </c>
      <c r="K976" s="7" t="str">
        <f t="shared" si="2"/>
        <v/>
      </c>
      <c r="L976" s="13"/>
    </row>
    <row r="977">
      <c r="J977" s="7" t="str">
        <f t="shared" si="1"/>
        <v/>
      </c>
      <c r="K977" s="7" t="str">
        <f t="shared" si="2"/>
        <v/>
      </c>
      <c r="L977" s="13"/>
    </row>
    <row r="978">
      <c r="J978" s="7" t="str">
        <f t="shared" si="1"/>
        <v/>
      </c>
      <c r="K978" s="7" t="str">
        <f t="shared" si="2"/>
        <v/>
      </c>
      <c r="L978" s="13"/>
    </row>
    <row r="979">
      <c r="J979" s="7" t="str">
        <f t="shared" si="1"/>
        <v/>
      </c>
      <c r="K979" s="7" t="str">
        <f t="shared" si="2"/>
        <v/>
      </c>
      <c r="L979" s="13"/>
    </row>
    <row r="980">
      <c r="J980" s="7" t="str">
        <f t="shared" si="1"/>
        <v/>
      </c>
      <c r="K980" s="7" t="str">
        <f t="shared" si="2"/>
        <v/>
      </c>
      <c r="L980" s="13"/>
    </row>
    <row r="981">
      <c r="J981" s="7" t="str">
        <f t="shared" si="1"/>
        <v/>
      </c>
      <c r="K981" s="7" t="str">
        <f t="shared" si="2"/>
        <v/>
      </c>
      <c r="L981" s="13"/>
    </row>
    <row r="982">
      <c r="J982" s="7" t="str">
        <f t="shared" si="1"/>
        <v/>
      </c>
      <c r="K982" s="7" t="str">
        <f t="shared" si="2"/>
        <v/>
      </c>
      <c r="L982" s="13"/>
    </row>
    <row r="983">
      <c r="J983" s="7" t="str">
        <f t="shared" si="1"/>
        <v/>
      </c>
      <c r="K983" s="7" t="str">
        <f t="shared" si="2"/>
        <v/>
      </c>
      <c r="L983" s="13"/>
    </row>
    <row r="984">
      <c r="J984" s="7" t="str">
        <f t="shared" si="1"/>
        <v/>
      </c>
      <c r="K984" s="7" t="str">
        <f t="shared" si="2"/>
        <v/>
      </c>
      <c r="L984" s="13"/>
    </row>
    <row r="985">
      <c r="J985" s="7" t="str">
        <f t="shared" si="1"/>
        <v/>
      </c>
      <c r="K985" s="7" t="str">
        <f t="shared" si="2"/>
        <v/>
      </c>
      <c r="L985" s="13"/>
    </row>
    <row r="986">
      <c r="J986" s="7" t="str">
        <f t="shared" si="1"/>
        <v/>
      </c>
      <c r="K986" s="7" t="str">
        <f t="shared" si="2"/>
        <v/>
      </c>
      <c r="L986" s="13"/>
    </row>
    <row r="987">
      <c r="J987" s="7" t="str">
        <f t="shared" si="1"/>
        <v/>
      </c>
      <c r="K987" s="7" t="str">
        <f t="shared" si="2"/>
        <v/>
      </c>
      <c r="L987" s="13"/>
    </row>
    <row r="988">
      <c r="J988" s="7" t="str">
        <f t="shared" si="1"/>
        <v/>
      </c>
      <c r="K988" s="7" t="str">
        <f t="shared" si="2"/>
        <v/>
      </c>
      <c r="L988" s="13"/>
    </row>
    <row r="989">
      <c r="J989" s="7" t="str">
        <f t="shared" si="1"/>
        <v/>
      </c>
      <c r="K989" s="7" t="str">
        <f t="shared" si="2"/>
        <v/>
      </c>
      <c r="L989" s="13"/>
    </row>
    <row r="990">
      <c r="J990" s="7" t="str">
        <f t="shared" si="1"/>
        <v/>
      </c>
      <c r="K990" s="7" t="str">
        <f t="shared" si="2"/>
        <v/>
      </c>
      <c r="L990" s="13"/>
    </row>
    <row r="991">
      <c r="J991" s="7" t="str">
        <f t="shared" si="1"/>
        <v/>
      </c>
      <c r="K991" s="7" t="str">
        <f t="shared" si="2"/>
        <v/>
      </c>
      <c r="L991" s="13"/>
    </row>
    <row r="992">
      <c r="J992" s="7" t="str">
        <f t="shared" si="1"/>
        <v/>
      </c>
      <c r="K992" s="7" t="str">
        <f t="shared" si="2"/>
        <v/>
      </c>
      <c r="L992" s="13"/>
    </row>
    <row r="993">
      <c r="J993" s="7" t="str">
        <f t="shared" si="1"/>
        <v/>
      </c>
      <c r="K993" s="7" t="str">
        <f t="shared" si="2"/>
        <v/>
      </c>
      <c r="L993" s="13"/>
    </row>
    <row r="994">
      <c r="J994" s="7" t="str">
        <f t="shared" si="1"/>
        <v/>
      </c>
      <c r="K994" s="7" t="str">
        <f t="shared" si="2"/>
        <v/>
      </c>
      <c r="L994" s="13"/>
    </row>
    <row r="995">
      <c r="J995" s="7" t="str">
        <f t="shared" si="1"/>
        <v/>
      </c>
      <c r="K995" s="7" t="str">
        <f t="shared" si="2"/>
        <v/>
      </c>
      <c r="L995" s="13"/>
    </row>
    <row r="996">
      <c r="J996" s="7" t="str">
        <f t="shared" si="1"/>
        <v/>
      </c>
      <c r="K996" s="7" t="str">
        <f t="shared" si="2"/>
        <v/>
      </c>
      <c r="L996" s="13"/>
    </row>
    <row r="997">
      <c r="J997" s="7" t="str">
        <f t="shared" si="1"/>
        <v/>
      </c>
      <c r="K997" s="7" t="str">
        <f t="shared" si="2"/>
        <v/>
      </c>
      <c r="L997" s="13"/>
    </row>
    <row r="998">
      <c r="J998" s="7" t="str">
        <f t="shared" si="1"/>
        <v/>
      </c>
      <c r="K998" s="7" t="str">
        <f t="shared" si="2"/>
        <v/>
      </c>
      <c r="L998" s="13"/>
    </row>
    <row r="999">
      <c r="J999" s="7" t="str">
        <f t="shared" si="1"/>
        <v/>
      </c>
      <c r="K999" s="7" t="str">
        <f t="shared" si="2"/>
        <v/>
      </c>
      <c r="L999" s="13"/>
    </row>
    <row r="1000">
      <c r="J1000" s="7" t="str">
        <f t="shared" si="1"/>
        <v/>
      </c>
      <c r="K1000" s="7" t="str">
        <f t="shared" si="2"/>
        <v/>
      </c>
      <c r="L1000" s="13"/>
    </row>
  </sheetData>
  <drawing r:id="rId2"/>
  <legacyDrawing r:id="rId3"/>
</worksheet>
</file>